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195" windowHeight="8445" activeTab="0"/>
  </bookViews>
  <sheets>
    <sheet name="poutre 2 appuis" sheetId="1" r:id="rId1"/>
    <sheet name="MetT" sheetId="2" r:id="rId2"/>
    <sheet name="Feuil3" sheetId="3" r:id="rId3"/>
  </sheets>
  <definedNames>
    <definedName name="E">'poutre 2 appuis'!$F$3</definedName>
    <definedName name="FORCE1">'poutre 2 appuis'!$A$3</definedName>
    <definedName name="FORCE2">'poutre 2 appuis'!$C$3</definedName>
    <definedName name="I">'poutre 2 appuis'!$D$7</definedName>
    <definedName name="LONG1">'poutre 2 appuis'!$B$3</definedName>
    <definedName name="LONG2">'poutre 2 appuis'!$D$3</definedName>
    <definedName name="PORTEE">'poutre 2 appuis'!$E$3</definedName>
    <definedName name="x">'poutre 2 appuis'!$A$13:$A$93</definedName>
  </definedNames>
  <calcPr fullCalcOnLoad="1"/>
</workbook>
</file>

<file path=xl/sharedStrings.xml><?xml version="1.0" encoding="utf-8"?>
<sst xmlns="http://schemas.openxmlformats.org/spreadsheetml/2006/main" count="45" uniqueCount="31">
  <si>
    <t>FORCE1</t>
  </si>
  <si>
    <t>N</t>
  </si>
  <si>
    <t>m</t>
  </si>
  <si>
    <t>FORCE2</t>
  </si>
  <si>
    <t>PORTEE</t>
  </si>
  <si>
    <t>E</t>
  </si>
  <si>
    <t>Gpa</t>
  </si>
  <si>
    <t>b</t>
  </si>
  <si>
    <t>h</t>
  </si>
  <si>
    <t>S</t>
  </si>
  <si>
    <t>m2</t>
  </si>
  <si>
    <t>I</t>
  </si>
  <si>
    <t>m4</t>
  </si>
  <si>
    <t>I/v</t>
  </si>
  <si>
    <t>x</t>
  </si>
  <si>
    <t>LONG1</t>
  </si>
  <si>
    <t>LONG2</t>
  </si>
  <si>
    <t>flèche due à F1</t>
  </si>
  <si>
    <t>flèche due à F2</t>
  </si>
  <si>
    <t>flèche totale</t>
  </si>
  <si>
    <t>F1(N)=</t>
  </si>
  <si>
    <t>F2(N)=</t>
  </si>
  <si>
    <t>a1(m)=</t>
  </si>
  <si>
    <t>a2(m)</t>
  </si>
  <si>
    <t>T1</t>
  </si>
  <si>
    <t>T2</t>
  </si>
  <si>
    <t>T=T1+T2</t>
  </si>
  <si>
    <t>M1</t>
  </si>
  <si>
    <t>M2</t>
  </si>
  <si>
    <t>M=M1+M2</t>
  </si>
  <si>
    <t>N,m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</si>
</sst>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9.75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DEFORMEE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flèche due à F2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/>
            </c:numRef>
          </c:xVal>
          <c:yVal>
            <c:numRef>
              <c:f>'poutre 2 appuis'!$C$13:$C$93</c:f>
              <c:numCache/>
            </c:numRef>
          </c:yVal>
          <c:smooth val="1"/>
        </c:ser>
        <c:ser>
          <c:idx val="1"/>
          <c:order val="1"/>
          <c:tx>
            <c:strRef>
              <c:f>'poutre 2 appuis'!$B$11</c:f>
              <c:strCache>
                <c:ptCount val="1"/>
                <c:pt idx="0">
                  <c:v>flèche due à F1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/>
            </c:numRef>
          </c:xVal>
          <c:yVal>
            <c:numRef>
              <c:f>'poutre 2 appuis'!$B$13:$B$93</c:f>
              <c:numCache/>
            </c:numRef>
          </c:yVal>
          <c:smooth val="1"/>
        </c:ser>
        <c:ser>
          <c:idx val="2"/>
          <c:order val="2"/>
          <c:tx>
            <c:v>flèche totale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/>
            </c:numRef>
          </c:xVal>
          <c:yVal>
            <c:numRef>
              <c:f>'poutre 2 appuis'!$D$13:$D$93</c:f>
              <c:numCache/>
            </c:numRef>
          </c:yVal>
          <c:smooth val="1"/>
        </c:ser>
        <c:axId val="11445974"/>
        <c:axId val="35904903"/>
      </c:scatterChart>
      <c:valAx>
        <c:axId val="1144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cross"/>
        <c:tickLblPos val="nextTo"/>
        <c:crossAx val="35904903"/>
        <c:crosses val="autoZero"/>
        <c:crossBetween val="midCat"/>
        <c:dispUnits/>
        <c:majorUnit val="0.5"/>
        <c:minorUnit val="0.1"/>
      </c:valAx>
      <c:valAx>
        <c:axId val="35904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11445974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effort tranchant</a:t>
            </a:r>
          </a:p>
        </c:rich>
      </c:tx>
      <c:layout>
        <c:manualLayout>
          <c:xMode val="factor"/>
          <c:yMode val="factor"/>
          <c:x val="-0.337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9525"/>
          <c:w val="0.895"/>
          <c:h val="0.6525"/>
        </c:manualLayout>
      </c:layout>
      <c:scatterChart>
        <c:scatterStyle val="smooth"/>
        <c:varyColors val="0"/>
        <c:ser>
          <c:idx val="0"/>
          <c:order val="0"/>
          <c:tx>
            <c:strRef>
              <c:f>'poutre 2 appuis'!$E$11</c:f>
              <c:strCache>
                <c:ptCount val="1"/>
                <c:pt idx="0">
                  <c:v>T1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/>
            </c:numRef>
          </c:xVal>
          <c:yVal>
            <c:numRef>
              <c:f>'poutre 2 appuis'!$E$13:$E$93</c:f>
              <c:numCache/>
            </c:numRef>
          </c:yVal>
          <c:smooth val="1"/>
        </c:ser>
        <c:ser>
          <c:idx val="1"/>
          <c:order val="1"/>
          <c:tx>
            <c:strRef>
              <c:f>'poutre 2 appuis'!$F$11</c:f>
              <c:strCache>
                <c:ptCount val="1"/>
                <c:pt idx="0">
                  <c:v>T2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/>
            </c:numRef>
          </c:xVal>
          <c:yVal>
            <c:numRef>
              <c:f>'poutre 2 appuis'!$F$13:$F$93</c:f>
              <c:numCache/>
            </c:numRef>
          </c:yVal>
          <c:smooth val="1"/>
        </c:ser>
        <c:ser>
          <c:idx val="2"/>
          <c:order val="2"/>
          <c:tx>
            <c:v>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/>
            </c:numRef>
          </c:xVal>
          <c:yVal>
            <c:numRef>
              <c:f>'poutre 2 appuis'!$G$13:$G$93</c:f>
              <c:numCache/>
            </c:numRef>
          </c:yVal>
          <c:smooth val="1"/>
        </c:ser>
        <c:axId val="54708672"/>
        <c:axId val="22616001"/>
      </c:scatterChart>
      <c:valAx>
        <c:axId val="5470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low"/>
        <c:crossAx val="22616001"/>
        <c:crosses val="autoZero"/>
        <c:crossBetween val="midCat"/>
        <c:dispUnits/>
      </c:valAx>
      <c:valAx>
        <c:axId val="22616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08672"/>
        <c:crosses val="autoZero"/>
        <c:crossBetween val="midCat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575"/>
          <c:y val="0"/>
          <c:w val="0.27775"/>
          <c:h val="0.13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Moment fléchissant</a:t>
            </a:r>
          </a:p>
        </c:rich>
      </c:tx>
      <c:layout>
        <c:manualLayout>
          <c:xMode val="factor"/>
          <c:yMode val="factor"/>
          <c:x val="-0.280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2225"/>
          <c:w val="0.92575"/>
          <c:h val="0.756"/>
        </c:manualLayout>
      </c:layout>
      <c:scatterChart>
        <c:scatterStyle val="smooth"/>
        <c:varyColors val="0"/>
        <c:ser>
          <c:idx val="0"/>
          <c:order val="0"/>
          <c:tx>
            <c:strRef>
              <c:f>'poutre 2 appuis'!$H$11</c:f>
              <c:strCache>
                <c:ptCount val="1"/>
                <c:pt idx="0">
                  <c:v>M1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/>
            </c:numRef>
          </c:xVal>
          <c:yVal>
            <c:numRef>
              <c:f>'poutre 2 appuis'!$H$13:$H$93</c:f>
              <c:numCache/>
            </c:numRef>
          </c:yVal>
          <c:smooth val="1"/>
        </c:ser>
        <c:ser>
          <c:idx val="1"/>
          <c:order val="1"/>
          <c:tx>
            <c:strRef>
              <c:f>'poutre 2 appuis'!$I$11</c:f>
              <c:strCache>
                <c:ptCount val="1"/>
                <c:pt idx="0">
                  <c:v>M2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/>
            </c:numRef>
          </c:xVal>
          <c:yVal>
            <c:numRef>
              <c:f>'poutre 2 appuis'!$I$13:$I$93</c:f>
              <c:numCache/>
            </c:numRef>
          </c:yVal>
          <c:smooth val="1"/>
        </c:ser>
        <c:ser>
          <c:idx val="2"/>
          <c:order val="2"/>
          <c:tx>
            <c:v>M=M1+M2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/>
            </c:numRef>
          </c:xVal>
          <c:yVal>
            <c:numRef>
              <c:f>'poutre 2 appuis'!$J$13:$J$93</c:f>
              <c:numCache/>
            </c:numRef>
          </c:yVal>
          <c:smooth val="1"/>
        </c:ser>
        <c:axId val="2217418"/>
        <c:axId val="19956763"/>
      </c:scatterChart>
      <c:valAx>
        <c:axId val="221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56763"/>
        <c:crosses val="autoZero"/>
        <c:crossBetween val="midCat"/>
        <c:dispUnits/>
        <c:majorUnit val="1"/>
        <c:minorUnit val="0.5"/>
      </c:valAx>
      <c:valAx>
        <c:axId val="19956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M(N,m)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7418"/>
        <c:crosses val="autoZero"/>
        <c:crossBetween val="midCat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4"/>
          <c:y val="0"/>
          <c:w val="0.558"/>
          <c:h val="0.08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152400</xdr:rowOff>
    </xdr:from>
    <xdr:to>
      <xdr:col>6</xdr:col>
      <xdr:colOff>0</xdr:colOff>
      <xdr:row>26</xdr:row>
      <xdr:rowOff>123825</xdr:rowOff>
    </xdr:to>
    <xdr:graphicFrame>
      <xdr:nvGraphicFramePr>
        <xdr:cNvPr id="1" name="Chart 2"/>
        <xdr:cNvGraphicFramePr/>
      </xdr:nvGraphicFramePr>
      <xdr:xfrm>
        <a:off x="171450" y="1285875"/>
        <a:ext cx="48196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409575</xdr:colOff>
      <xdr:row>20</xdr:row>
      <xdr:rowOff>0</xdr:rowOff>
    </xdr:from>
    <xdr:to>
      <xdr:col>16</xdr:col>
      <xdr:colOff>409575</xdr:colOff>
      <xdr:row>20</xdr:row>
      <xdr:rowOff>0</xdr:rowOff>
    </xdr:to>
    <xdr:sp>
      <xdr:nvSpPr>
        <xdr:cNvPr id="3" name="Line 14"/>
        <xdr:cNvSpPr>
          <a:spLocks/>
        </xdr:cNvSpPr>
      </xdr:nvSpPr>
      <xdr:spPr>
        <a:xfrm>
          <a:off x="11496675" y="32385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28575</xdr:rowOff>
    </xdr:from>
    <xdr:to>
      <xdr:col>10</xdr:col>
      <xdr:colOff>714375</xdr:colOff>
      <xdr:row>6</xdr:row>
      <xdr:rowOff>114300</xdr:rowOff>
    </xdr:to>
    <xdr:grpSp>
      <xdr:nvGrpSpPr>
        <xdr:cNvPr id="4" name="Group 58"/>
        <xdr:cNvGrpSpPr>
          <a:grpSpLocks/>
        </xdr:cNvGrpSpPr>
      </xdr:nvGrpSpPr>
      <xdr:grpSpPr>
        <a:xfrm>
          <a:off x="8162925" y="28575"/>
          <a:ext cx="590550" cy="1057275"/>
          <a:chOff x="1046" y="41"/>
          <a:chExt cx="76" cy="138"/>
        </a:xfrm>
        <a:solidFill>
          <a:srgbClr val="FFFFFF"/>
        </a:solidFill>
      </xdr:grpSpPr>
      <xdr:grpSp>
        <xdr:nvGrpSpPr>
          <xdr:cNvPr id="5" name="Group 49"/>
          <xdr:cNvGrpSpPr>
            <a:grpSpLocks/>
          </xdr:cNvGrpSpPr>
        </xdr:nvGrpSpPr>
        <xdr:grpSpPr>
          <a:xfrm>
            <a:off x="1046" y="61"/>
            <a:ext cx="76" cy="118"/>
            <a:chOff x="1046" y="61"/>
            <a:chExt cx="76" cy="118"/>
          </a:xfrm>
          <a:solidFill>
            <a:srgbClr val="FFFFFF"/>
          </a:solidFill>
        </xdr:grpSpPr>
        <xdr:sp>
          <xdr:nvSpPr>
            <xdr:cNvPr id="6" name="Line 41"/>
            <xdr:cNvSpPr>
              <a:spLocks/>
            </xdr:cNvSpPr>
          </xdr:nvSpPr>
          <xdr:spPr>
            <a:xfrm>
              <a:off x="1088" y="138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" name="Group 48"/>
            <xdr:cNvGrpSpPr>
              <a:grpSpLocks/>
            </xdr:cNvGrpSpPr>
          </xdr:nvGrpSpPr>
          <xdr:grpSpPr>
            <a:xfrm>
              <a:off x="1046" y="61"/>
              <a:ext cx="76" cy="118"/>
              <a:chOff x="1046" y="61"/>
              <a:chExt cx="76" cy="118"/>
            </a:xfrm>
            <a:solidFill>
              <a:srgbClr val="FFFFFF"/>
            </a:solidFill>
          </xdr:grpSpPr>
          <xdr:sp>
            <xdr:nvSpPr>
              <xdr:cNvPr id="8" name="Line 37"/>
              <xdr:cNvSpPr>
                <a:spLocks/>
              </xdr:cNvSpPr>
            </xdr:nvSpPr>
            <xdr:spPr>
              <a:xfrm>
                <a:off x="1049" y="160"/>
                <a:ext cx="4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9" name="Group 47"/>
              <xdr:cNvGrpSpPr>
                <a:grpSpLocks/>
              </xdr:cNvGrpSpPr>
            </xdr:nvGrpSpPr>
            <xdr:grpSpPr>
              <a:xfrm>
                <a:off x="1046" y="61"/>
                <a:ext cx="76" cy="118"/>
                <a:chOff x="465" y="61"/>
                <a:chExt cx="76" cy="118"/>
              </a:xfrm>
              <a:solidFill>
                <a:srgbClr val="FFFFFF"/>
              </a:solidFill>
            </xdr:grpSpPr>
            <xdr:sp>
              <xdr:nvSpPr>
                <xdr:cNvPr id="10" name="Rectangle 32"/>
                <xdr:cNvSpPr>
                  <a:spLocks/>
                </xdr:cNvSpPr>
              </xdr:nvSpPr>
              <xdr:spPr>
                <a:xfrm>
                  <a:off x="470" y="70"/>
                  <a:ext cx="37" cy="69"/>
                </a:xfrm>
                <a:prstGeom prst="rect">
                  <a:avLst/>
                </a:prstGeom>
                <a:solidFill>
                  <a:srgbClr val="FF99CC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" name="Line 34"/>
                <xdr:cNvSpPr>
                  <a:spLocks/>
                </xdr:cNvSpPr>
              </xdr:nvSpPr>
              <xdr:spPr>
                <a:xfrm>
                  <a:off x="470" y="138"/>
                  <a:ext cx="0" cy="3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" name="Line 36"/>
                <xdr:cNvSpPr>
                  <a:spLocks/>
                </xdr:cNvSpPr>
              </xdr:nvSpPr>
              <xdr:spPr>
                <a:xfrm>
                  <a:off x="507" y="138"/>
                  <a:ext cx="0" cy="3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" name="Line 38"/>
                <xdr:cNvSpPr>
                  <a:spLocks/>
                </xdr:cNvSpPr>
              </xdr:nvSpPr>
              <xdr:spPr>
                <a:xfrm>
                  <a:off x="465" y="153"/>
                  <a:ext cx="9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Line 39"/>
                <xdr:cNvSpPr>
                  <a:spLocks/>
                </xdr:cNvSpPr>
              </xdr:nvSpPr>
              <xdr:spPr>
                <a:xfrm>
                  <a:off x="503" y="153"/>
                  <a:ext cx="9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" name="Line 40"/>
                <xdr:cNvSpPr>
                  <a:spLocks/>
                </xdr:cNvSpPr>
              </xdr:nvSpPr>
              <xdr:spPr>
                <a:xfrm>
                  <a:off x="507" y="69"/>
                  <a:ext cx="25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" name="Line 42"/>
                <xdr:cNvSpPr>
                  <a:spLocks/>
                </xdr:cNvSpPr>
              </xdr:nvSpPr>
              <xdr:spPr>
                <a:xfrm>
                  <a:off x="524" y="61"/>
                  <a:ext cx="0" cy="8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" name="Line 43"/>
                <xdr:cNvSpPr>
                  <a:spLocks/>
                </xdr:cNvSpPr>
              </xdr:nvSpPr>
              <xdr:spPr>
                <a:xfrm>
                  <a:off x="520" y="65"/>
                  <a:ext cx="8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" name="Line 44"/>
                <xdr:cNvSpPr>
                  <a:spLocks/>
                </xdr:cNvSpPr>
              </xdr:nvSpPr>
              <xdr:spPr>
                <a:xfrm>
                  <a:off x="520" y="133"/>
                  <a:ext cx="7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9" name="TextBox 45"/>
                <xdr:cNvSpPr txBox="1">
                  <a:spLocks noChangeArrowheads="1"/>
                </xdr:cNvSpPr>
              </xdr:nvSpPr>
              <xdr:spPr>
                <a:xfrm>
                  <a:off x="522" y="95"/>
                  <a:ext cx="19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rPr>
                    <a:t>h</a:t>
                  </a:r>
                </a:p>
              </xdr:txBody>
            </xdr:sp>
            <xdr:sp>
              <xdr:nvSpPr>
                <xdr:cNvPr id="20" name="TextBox 46"/>
                <xdr:cNvSpPr txBox="1">
                  <a:spLocks noChangeArrowheads="1"/>
                </xdr:cNvSpPr>
              </xdr:nvSpPr>
              <xdr:spPr>
                <a:xfrm>
                  <a:off x="481" y="154"/>
                  <a:ext cx="18" cy="2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rPr>
                    <a:t>b</a:t>
                  </a:r>
                </a:p>
              </xdr:txBody>
            </xdr:sp>
          </xdr:grpSp>
        </xdr:grpSp>
      </xdr:grpSp>
      <xdr:sp>
        <xdr:nvSpPr>
          <xdr:cNvPr id="21" name="TextBox 50"/>
          <xdr:cNvSpPr txBox="1">
            <a:spLocks noChangeArrowheads="1"/>
          </xdr:cNvSpPr>
        </xdr:nvSpPr>
        <xdr:spPr>
          <a:xfrm>
            <a:off x="1047" y="41"/>
            <a:ext cx="65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section</a:t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0</xdr:rowOff>
    </xdr:from>
    <xdr:to>
      <xdr:col>14</xdr:col>
      <xdr:colOff>247650</xdr:colOff>
      <xdr:row>7</xdr:row>
      <xdr:rowOff>47625</xdr:rowOff>
    </xdr:to>
    <xdr:grpSp>
      <xdr:nvGrpSpPr>
        <xdr:cNvPr id="22" name="Group 57"/>
        <xdr:cNvGrpSpPr>
          <a:grpSpLocks/>
        </xdr:cNvGrpSpPr>
      </xdr:nvGrpSpPr>
      <xdr:grpSpPr>
        <a:xfrm>
          <a:off x="8896350" y="0"/>
          <a:ext cx="2438400" cy="1181100"/>
          <a:chOff x="557" y="80"/>
          <a:chExt cx="256" cy="124"/>
        </a:xfrm>
        <a:solidFill>
          <a:srgbClr val="FFFFFF"/>
        </a:solidFill>
      </xdr:grpSpPr>
      <xdr:sp>
        <xdr:nvSpPr>
          <xdr:cNvPr id="23" name="Line 24"/>
          <xdr:cNvSpPr>
            <a:spLocks/>
          </xdr:cNvSpPr>
        </xdr:nvSpPr>
        <xdr:spPr>
          <a:xfrm>
            <a:off x="563" y="101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" name="Group 56"/>
          <xdr:cNvGrpSpPr>
            <a:grpSpLocks/>
          </xdr:cNvGrpSpPr>
        </xdr:nvGrpSpPr>
        <xdr:grpSpPr>
          <a:xfrm>
            <a:off x="557" y="80"/>
            <a:ext cx="256" cy="121"/>
            <a:chOff x="557" y="80"/>
            <a:chExt cx="256" cy="121"/>
          </a:xfrm>
          <a:solidFill>
            <a:srgbClr val="FFFFFF"/>
          </a:solidFill>
        </xdr:grpSpPr>
        <xdr:grpSp>
          <xdr:nvGrpSpPr>
            <xdr:cNvPr id="25" name="Group 54"/>
            <xdr:cNvGrpSpPr>
              <a:grpSpLocks/>
            </xdr:cNvGrpSpPr>
          </xdr:nvGrpSpPr>
          <xdr:grpSpPr>
            <a:xfrm>
              <a:off x="557" y="80"/>
              <a:ext cx="256" cy="121"/>
              <a:chOff x="557" y="80"/>
              <a:chExt cx="256" cy="121"/>
            </a:xfrm>
            <a:solidFill>
              <a:srgbClr val="FFFFFF"/>
            </a:solidFill>
          </xdr:grpSpPr>
          <xdr:grpSp>
            <xdr:nvGrpSpPr>
              <xdr:cNvPr id="26" name="Group 52"/>
              <xdr:cNvGrpSpPr>
                <a:grpSpLocks/>
              </xdr:cNvGrpSpPr>
            </xdr:nvGrpSpPr>
            <xdr:grpSpPr>
              <a:xfrm>
                <a:off x="557" y="80"/>
                <a:ext cx="256" cy="121"/>
                <a:chOff x="557" y="80"/>
                <a:chExt cx="256" cy="121"/>
              </a:xfrm>
              <a:solidFill>
                <a:srgbClr val="FFFFFF"/>
              </a:solidFill>
            </xdr:grpSpPr>
            <xdr:grpSp>
              <xdr:nvGrpSpPr>
                <xdr:cNvPr id="27" name="Group 23"/>
                <xdr:cNvGrpSpPr>
                  <a:grpSpLocks/>
                </xdr:cNvGrpSpPr>
              </xdr:nvGrpSpPr>
              <xdr:grpSpPr>
                <a:xfrm>
                  <a:off x="557" y="80"/>
                  <a:ext cx="256" cy="112"/>
                  <a:chOff x="516" y="84"/>
                  <a:chExt cx="256" cy="112"/>
                </a:xfrm>
                <a:solidFill>
                  <a:srgbClr val="FFFFFF"/>
                </a:solidFill>
              </xdr:grpSpPr>
              <xdr:sp>
                <xdr:nvSpPr>
                  <xdr:cNvPr id="28" name="Line 4"/>
                  <xdr:cNvSpPr>
                    <a:spLocks/>
                  </xdr:cNvSpPr>
                </xdr:nvSpPr>
                <xdr:spPr>
                  <a:xfrm>
                    <a:off x="526" y="118"/>
                    <a:ext cx="23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9" name="Line 5"/>
                  <xdr:cNvSpPr>
                    <a:spLocks/>
                  </xdr:cNvSpPr>
                </xdr:nvSpPr>
                <xdr:spPr>
                  <a:xfrm>
                    <a:off x="604" y="84"/>
                    <a:ext cx="0" cy="34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FF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0" name="Line 6"/>
                  <xdr:cNvSpPr>
                    <a:spLocks/>
                  </xdr:cNvSpPr>
                </xdr:nvSpPr>
                <xdr:spPr>
                  <a:xfrm>
                    <a:off x="684" y="84"/>
                    <a:ext cx="1" cy="34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FF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1" name="AutoShape 7"/>
                  <xdr:cNvSpPr>
                    <a:spLocks/>
                  </xdr:cNvSpPr>
                </xdr:nvSpPr>
                <xdr:spPr>
                  <a:xfrm>
                    <a:off x="516" y="120"/>
                    <a:ext cx="17" cy="20"/>
                  </a:xfrm>
                  <a:prstGeom prst="triangl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2" name="AutoShape 8"/>
                  <xdr:cNvSpPr>
                    <a:spLocks/>
                  </xdr:cNvSpPr>
                </xdr:nvSpPr>
                <xdr:spPr>
                  <a:xfrm>
                    <a:off x="755" y="118"/>
                    <a:ext cx="17" cy="20"/>
                  </a:xfrm>
                  <a:prstGeom prst="triangl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grpSp>
                <xdr:nvGrpSpPr>
                  <xdr:cNvPr id="33" name="Group 11"/>
                  <xdr:cNvGrpSpPr>
                    <a:grpSpLocks/>
                  </xdr:cNvGrpSpPr>
                </xdr:nvGrpSpPr>
                <xdr:grpSpPr>
                  <a:xfrm>
                    <a:off x="523" y="153"/>
                    <a:ext cx="82" cy="1"/>
                    <a:chOff x="523" y="153"/>
                    <a:chExt cx="82" cy="1"/>
                  </a:xfrm>
                  <a:solidFill>
                    <a:srgbClr val="FFFFFF"/>
                  </a:solidFill>
                </xdr:grpSpPr>
                <xdr:sp>
                  <xdr:nvSpPr>
                    <xdr:cNvPr id="34" name="Line 9"/>
                    <xdr:cNvSpPr>
                      <a:spLocks/>
                    </xdr:cNvSpPr>
                  </xdr:nvSpPr>
                  <xdr:spPr>
                    <a:xfrm flipV="1">
                      <a:off x="524" y="153"/>
                      <a:ext cx="81" cy="1"/>
                    </a:xfrm>
                    <a:prstGeom prst="line">
                      <a:avLst/>
                    </a:pr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35" name="Line 10"/>
                    <xdr:cNvSpPr>
                      <a:spLocks/>
                    </xdr:cNvSpPr>
                  </xdr:nvSpPr>
                  <xdr:spPr>
                    <a:xfrm flipH="1" flipV="1">
                      <a:off x="523" y="153"/>
                      <a:ext cx="35" cy="0"/>
                    </a:xfrm>
                    <a:prstGeom prst="line">
                      <a:avLst/>
                    </a:pr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36" name="Line 12"/>
                  <xdr:cNvSpPr>
                    <a:spLocks/>
                  </xdr:cNvSpPr>
                </xdr:nvSpPr>
                <xdr:spPr>
                  <a:xfrm>
                    <a:off x="523" y="170"/>
                    <a:ext cx="160" cy="0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7" name="Line 17"/>
                  <xdr:cNvSpPr>
                    <a:spLocks/>
                  </xdr:cNvSpPr>
                </xdr:nvSpPr>
                <xdr:spPr>
                  <a:xfrm flipH="1">
                    <a:off x="523" y="187"/>
                    <a:ext cx="237" cy="1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8" name="TextBox 18"/>
                  <xdr:cNvSpPr txBox="1">
                    <a:spLocks noChangeArrowheads="1"/>
                  </xdr:cNvSpPr>
                </xdr:nvSpPr>
                <xdr:spPr>
                  <a:xfrm>
                    <a:off x="550" y="129"/>
                    <a:ext cx="23" cy="2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a1</a:t>
                    </a:r>
                  </a:p>
                </xdr:txBody>
              </xdr:sp>
              <xdr:sp>
                <xdr:nvSpPr>
                  <xdr:cNvPr id="39" name="TextBox 19"/>
                  <xdr:cNvSpPr txBox="1">
                    <a:spLocks noChangeArrowheads="1"/>
                  </xdr:cNvSpPr>
                </xdr:nvSpPr>
                <xdr:spPr>
                  <a:xfrm>
                    <a:off x="614" y="150"/>
                    <a:ext cx="23" cy="2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a2</a:t>
                    </a:r>
                  </a:p>
                </xdr:txBody>
              </xdr:sp>
              <xdr:sp>
                <xdr:nvSpPr>
                  <xdr:cNvPr id="40" name="TextBox 20"/>
                  <xdr:cNvSpPr txBox="1">
                    <a:spLocks noChangeArrowheads="1"/>
                  </xdr:cNvSpPr>
                </xdr:nvSpPr>
                <xdr:spPr>
                  <a:xfrm>
                    <a:off x="635" y="175"/>
                    <a:ext cx="16" cy="21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L</a:t>
                    </a:r>
                  </a:p>
                </xdr:txBody>
              </xdr:sp>
              <xdr:sp>
                <xdr:nvSpPr>
                  <xdr:cNvPr id="41" name="TextBox 21"/>
                  <xdr:cNvSpPr txBox="1">
                    <a:spLocks noChangeArrowheads="1"/>
                  </xdr:cNvSpPr>
                </xdr:nvSpPr>
                <xdr:spPr>
                  <a:xfrm>
                    <a:off x="577" y="88"/>
                    <a:ext cx="22" cy="20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F1</a:t>
                    </a:r>
                  </a:p>
                </xdr:txBody>
              </xdr:sp>
              <xdr:sp>
                <xdr:nvSpPr>
                  <xdr:cNvPr id="42" name="TextBox 22"/>
                  <xdr:cNvSpPr txBox="1">
                    <a:spLocks noChangeArrowheads="1"/>
                  </xdr:cNvSpPr>
                </xdr:nvSpPr>
                <xdr:spPr>
                  <a:xfrm>
                    <a:off x="690" y="84"/>
                    <a:ext cx="22" cy="20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F2</a:t>
                    </a:r>
                  </a:p>
                </xdr:txBody>
              </xdr:sp>
            </xdr:grpSp>
            <xdr:grpSp>
              <xdr:nvGrpSpPr>
                <xdr:cNvPr id="43" name="Group 27"/>
                <xdr:cNvGrpSpPr>
                  <a:grpSpLocks/>
                </xdr:cNvGrpSpPr>
              </xdr:nvGrpSpPr>
              <xdr:grpSpPr>
                <a:xfrm>
                  <a:off x="729" y="100"/>
                  <a:ext cx="73" cy="101"/>
                  <a:chOff x="729" y="100"/>
                  <a:chExt cx="73" cy="101"/>
                </a:xfrm>
                <a:solidFill>
                  <a:srgbClr val="FFFFFF"/>
                </a:solidFill>
              </xdr:grpSpPr>
              <xdr:sp>
                <xdr:nvSpPr>
                  <xdr:cNvPr id="44" name="Line 25"/>
                  <xdr:cNvSpPr>
                    <a:spLocks/>
                  </xdr:cNvSpPr>
                </xdr:nvSpPr>
                <xdr:spPr>
                  <a:xfrm>
                    <a:off x="802" y="100"/>
                    <a:ext cx="0" cy="10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5" name="Line 26"/>
                  <xdr:cNvSpPr>
                    <a:spLocks/>
                  </xdr:cNvSpPr>
                </xdr:nvSpPr>
                <xdr:spPr>
                  <a:xfrm>
                    <a:off x="729" y="182"/>
                    <a:ext cx="7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46" name="Line 53"/>
              <xdr:cNvSpPr>
                <a:spLocks/>
              </xdr:cNvSpPr>
            </xdr:nvSpPr>
            <xdr:spPr>
              <a:xfrm>
                <a:off x="725" y="115"/>
                <a:ext cx="0" cy="6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7" name="Line 55"/>
            <xdr:cNvSpPr>
              <a:spLocks/>
            </xdr:cNvSpPr>
          </xdr:nvSpPr>
          <xdr:spPr>
            <a:xfrm>
              <a:off x="645" y="114"/>
              <a:ext cx="0" cy="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390525</xdr:colOff>
      <xdr:row>26</xdr:row>
      <xdr:rowOff>57150</xdr:rowOff>
    </xdr:from>
    <xdr:to>
      <xdr:col>14</xdr:col>
      <xdr:colOff>276225</xdr:colOff>
      <xdr:row>39</xdr:row>
      <xdr:rowOff>38100</xdr:rowOff>
    </xdr:to>
    <xdr:graphicFrame>
      <xdr:nvGraphicFramePr>
        <xdr:cNvPr id="48" name="Chart 59"/>
        <xdr:cNvGraphicFramePr/>
      </xdr:nvGraphicFramePr>
      <xdr:xfrm>
        <a:off x="5381625" y="4267200"/>
        <a:ext cx="598170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7</xdr:row>
      <xdr:rowOff>152400</xdr:rowOff>
    </xdr:from>
    <xdr:to>
      <xdr:col>14</xdr:col>
      <xdr:colOff>9525</xdr:colOff>
      <xdr:row>26</xdr:row>
      <xdr:rowOff>114300</xdr:rowOff>
    </xdr:to>
    <xdr:graphicFrame>
      <xdr:nvGraphicFramePr>
        <xdr:cNvPr id="49" name="Chart 60"/>
        <xdr:cNvGraphicFramePr/>
      </xdr:nvGraphicFramePr>
      <xdr:xfrm>
        <a:off x="5019675" y="1285875"/>
        <a:ext cx="607695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93"/>
  <sheetViews>
    <sheetView tabSelected="1" workbookViewId="0" topLeftCell="A1">
      <selection activeCell="F29" sqref="F29"/>
    </sheetView>
  </sheetViews>
  <sheetFormatPr defaultColWidth="11.421875" defaultRowHeight="12.75"/>
  <cols>
    <col min="2" max="3" width="13.7109375" style="0" bestFit="1" customWidth="1"/>
    <col min="4" max="4" width="11.57421875" style="0" bestFit="1" customWidth="1"/>
    <col min="5" max="5" width="13.00390625" style="0" bestFit="1" customWidth="1"/>
  </cols>
  <sheetData>
    <row r="1" spans="1:11" ht="12.75">
      <c r="A1" s="2" t="s">
        <v>0</v>
      </c>
      <c r="B1" s="2" t="s">
        <v>15</v>
      </c>
      <c r="C1" s="2" t="s">
        <v>3</v>
      </c>
      <c r="D1" s="2" t="s">
        <v>16</v>
      </c>
      <c r="E1" s="2" t="s">
        <v>4</v>
      </c>
      <c r="F1" s="9" t="s">
        <v>5</v>
      </c>
      <c r="G1" s="7" t="s">
        <v>20</v>
      </c>
      <c r="H1">
        <f>$K$1*100</f>
        <v>1000</v>
      </c>
      <c r="K1" s="12">
        <v>10</v>
      </c>
    </row>
    <row r="2" spans="1:11" ht="12.75">
      <c r="A2" s="1" t="s">
        <v>1</v>
      </c>
      <c r="B2" s="1" t="s">
        <v>2</v>
      </c>
      <c r="C2" s="1" t="s">
        <v>1</v>
      </c>
      <c r="D2" s="1" t="s">
        <v>2</v>
      </c>
      <c r="E2" s="1" t="s">
        <v>2</v>
      </c>
      <c r="F2" s="10" t="s">
        <v>6</v>
      </c>
      <c r="G2" s="6" t="s">
        <v>22</v>
      </c>
      <c r="H2">
        <f>$K$2*0.1</f>
        <v>1</v>
      </c>
      <c r="K2" s="12">
        <v>10</v>
      </c>
    </row>
    <row r="3" spans="1:11" ht="12.75">
      <c r="A3" s="1">
        <f>$H$1</f>
        <v>1000</v>
      </c>
      <c r="B3" s="1">
        <f>$H$2</f>
        <v>1</v>
      </c>
      <c r="C3" s="1">
        <f>$H$3</f>
        <v>5000</v>
      </c>
      <c r="D3" s="1">
        <f>$H$4</f>
        <v>5</v>
      </c>
      <c r="E3" s="1">
        <v>8</v>
      </c>
      <c r="F3" s="10">
        <v>10</v>
      </c>
      <c r="G3" s="7" t="s">
        <v>21</v>
      </c>
      <c r="H3">
        <f>$K$3*100</f>
        <v>5000</v>
      </c>
      <c r="K3" s="12">
        <v>50</v>
      </c>
    </row>
    <row r="4" spans="7:11" ht="12.75">
      <c r="G4" s="6" t="s">
        <v>23</v>
      </c>
      <c r="H4">
        <f>$K$4*0.1</f>
        <v>5</v>
      </c>
      <c r="K4" s="12">
        <v>50</v>
      </c>
    </row>
    <row r="5" spans="1:5" ht="12.75">
      <c r="A5" s="9" t="s">
        <v>7</v>
      </c>
      <c r="B5" s="9" t="s">
        <v>8</v>
      </c>
      <c r="C5" s="9" t="s">
        <v>9</v>
      </c>
      <c r="D5" s="9" t="s">
        <v>11</v>
      </c>
      <c r="E5" s="9" t="s">
        <v>13</v>
      </c>
    </row>
    <row r="6" spans="1:5" ht="12.75">
      <c r="A6" s="10" t="s">
        <v>2</v>
      </c>
      <c r="B6" s="10" t="s">
        <v>2</v>
      </c>
      <c r="C6" s="10" t="s">
        <v>10</v>
      </c>
      <c r="D6" s="10" t="s">
        <v>12</v>
      </c>
      <c r="E6" s="10"/>
    </row>
    <row r="7" spans="1:5" ht="12.75">
      <c r="A7" s="10">
        <v>0.15</v>
      </c>
      <c r="B7" s="10">
        <v>0.45</v>
      </c>
      <c r="C7" s="10">
        <f>$A$7*$B$7</f>
        <v>0.0675</v>
      </c>
      <c r="D7" s="11">
        <f>$A$7*(($B$7)^3)/12</f>
        <v>0.0011390625</v>
      </c>
      <c r="E7" s="10">
        <f>D7*0.5*B7</f>
        <v>0.0002562890625</v>
      </c>
    </row>
    <row r="9" ht="12.75">
      <c r="I9" s="8"/>
    </row>
    <row r="11" spans="1:10" ht="12.75">
      <c r="A11" t="s">
        <v>14</v>
      </c>
      <c r="B11" s="3" t="s">
        <v>17</v>
      </c>
      <c r="C11" s="4" t="s">
        <v>18</v>
      </c>
      <c r="D11" s="5" t="s">
        <v>19</v>
      </c>
      <c r="E11" s="14" t="s">
        <v>24</v>
      </c>
      <c r="F11" s="14" t="s">
        <v>25</v>
      </c>
      <c r="G11" s="14" t="s">
        <v>26</v>
      </c>
      <c r="H11" s="15" t="s">
        <v>27</v>
      </c>
      <c r="I11" s="15" t="s">
        <v>28</v>
      </c>
      <c r="J11" s="15" t="s">
        <v>29</v>
      </c>
    </row>
    <row r="12" spans="1:10" ht="12.75">
      <c r="A12" t="s">
        <v>2</v>
      </c>
      <c r="B12" t="s">
        <v>2</v>
      </c>
      <c r="C12" t="s">
        <v>2</v>
      </c>
      <c r="D12" t="s">
        <v>2</v>
      </c>
      <c r="E12" s="13" t="s">
        <v>1</v>
      </c>
      <c r="F12" s="13" t="s">
        <v>1</v>
      </c>
      <c r="G12" s="13" t="s">
        <v>1</v>
      </c>
      <c r="H12" s="13" t="s">
        <v>30</v>
      </c>
      <c r="I12" t="s">
        <v>30</v>
      </c>
      <c r="J12" t="s">
        <v>30</v>
      </c>
    </row>
    <row r="13" spans="1:10" ht="12.75">
      <c r="A13">
        <v>0</v>
      </c>
      <c r="B13">
        <f aca="true" t="shared" si="0" ref="B13:B44">IF(x&lt;LONG1,(FORCE1*(PORTEE-LONG1)*x*(x^2-PORTEE^2+(PORTEE-LONG1)^2))/(6*E*(10^9)*I*PORTEE),(FORCE1*(PORTEE-LONG1)*x*(x^2-PORTEE^2+(PORTEE-LONG1)^2))/(6*E*(10^9)*I*PORTEE)-(FORCE1*(x-LONG1)^3)/(6*E*10^9*I))</f>
        <v>0</v>
      </c>
      <c r="C13">
        <f aca="true" t="shared" si="1" ref="C13:C44">IF(x&lt;LONG2,(FORCE2*(PORTEE-LONG2)*x*(x^2-PORTEE^2+(PORTEE-LONG2)^2))/(6*E*(10^9)*I*PORTEE),(FORCE2*(PORTEE-LONG2)*x*(x^2-PORTEE^2+(PORTEE-LONG2)^2))/(6*E*(10^9)*I*PORTEE)-(FORCE2*(x-LONG2)^3)/(6*E*10^9*I))</f>
        <v>0</v>
      </c>
      <c r="D13">
        <f>B13+C13</f>
        <v>0</v>
      </c>
      <c r="E13">
        <f>IF(x&lt;LONG1,-FORCE1*(PORTEE-LONG1)/PORTEE,-FORCE1*(PORTEE-LONG1)/PORTEE+FORCE1)</f>
        <v>-875</v>
      </c>
      <c r="F13">
        <f>IF(x&lt;LONG2,-FORCE2*(PORTEE-LONG2)/PORTEE,-FORCE2*(PORTEE-LONG2)/PORTEE+FORCE2)</f>
        <v>-1875</v>
      </c>
      <c r="G13">
        <f>E13+F13</f>
        <v>-2750</v>
      </c>
      <c r="H13">
        <f>IF(x&lt;LONG1,FORCE1*(PORTEE-LONG1)*x/PORTEE,FORCE1*(PORTEE-LONG1)*x/PORTEE+FORCE1*(LONG1-x))</f>
        <v>0</v>
      </c>
      <c r="I13">
        <f>IF(x&lt;LONG2,FORCE2*(PORTEE-LONG2)*x/PORTEE,FORCE2*(PORTEE-LONG2)*x/PORTEE+FORCE2*(LONG2-x))</f>
        <v>0</v>
      </c>
      <c r="J13">
        <f>H13+I13</f>
        <v>0</v>
      </c>
    </row>
    <row r="14" spans="1:10" ht="12.75">
      <c r="A14">
        <f>A13+0.1</f>
        <v>0.1</v>
      </c>
      <c r="B14">
        <f t="shared" si="0"/>
        <v>-1.9191586648376775E-05</v>
      </c>
      <c r="C14">
        <f t="shared" si="1"/>
        <v>-0.0001508641975308642</v>
      </c>
      <c r="D14">
        <f aca="true" t="shared" si="2" ref="D14:D77">B14+C14</f>
        <v>-0.00017005578417924098</v>
      </c>
      <c r="E14">
        <f>IF(x&lt;LONG1,-FORCE1*(PORTEE-LONG1)/PORTEE,-FORCE1*(PORTEE-LONG1)/PORTEE+FORCE1)</f>
        <v>-875</v>
      </c>
      <c r="F14">
        <f>IF(x&lt;LONG2,-FORCE2*(PORTEE-LONG2)/PORTEE,-FORCE2*(PORTEE-LONG2)/PORTEE+FORCE2)</f>
        <v>-1875</v>
      </c>
      <c r="G14">
        <f aca="true" t="shared" si="3" ref="G14:G77">E14+F14</f>
        <v>-2750</v>
      </c>
      <c r="H14">
        <f>IF(x&lt;LONG1,FORCE1*(PORTEE-LONG1)*x/PORTEE,FORCE1*(PORTEE-LONG1)*x/PORTEE+FORCE1*(LONG1-x))</f>
        <v>87.5</v>
      </c>
      <c r="I14">
        <f>IF(x&lt;LONG2,FORCE2*(PORTEE-LONG2)*x/PORTEE,FORCE2*(PORTEE-LONG2)*x/PORTEE+FORCE2*(LONG2-x))</f>
        <v>187.5</v>
      </c>
      <c r="J14">
        <f aca="true" t="shared" si="4" ref="J14:J77">H14+I14</f>
        <v>275</v>
      </c>
    </row>
    <row r="15" spans="1:10" ht="12.75">
      <c r="A15">
        <f>A14+0.1</f>
        <v>0.2</v>
      </c>
      <c r="B15">
        <f t="shared" si="0"/>
        <v>-3.8306355738454504E-05</v>
      </c>
      <c r="C15">
        <f t="shared" si="1"/>
        <v>-0.0003015637860082305</v>
      </c>
      <c r="D15">
        <f t="shared" si="2"/>
        <v>-0.00033987014174668496</v>
      </c>
      <c r="E15">
        <f>IF(x&lt;LONG1,-FORCE1*(PORTEE-LONG1)/PORTEE,-FORCE1*(PORTEE-LONG1)/PORTEE+FORCE1)</f>
        <v>-875</v>
      </c>
      <c r="F15">
        <f>IF(x&lt;LONG2,-FORCE2*(PORTEE-LONG2)/PORTEE,-FORCE2*(PORTEE-LONG2)/PORTEE+FORCE2)</f>
        <v>-1875</v>
      </c>
      <c r="G15">
        <f t="shared" si="3"/>
        <v>-2750</v>
      </c>
      <c r="H15">
        <f>IF(x&lt;LONG1,FORCE1*(PORTEE-LONG1)*x/PORTEE,FORCE1*(PORTEE-LONG1)*x/PORTEE+FORCE1*(LONG1-x))</f>
        <v>175</v>
      </c>
      <c r="I15">
        <f>IF(x&lt;LONG2,FORCE2*(PORTEE-LONG2)*x/PORTEE,FORCE2*(PORTEE-LONG2)*x/PORTEE+FORCE2*(LONG2-x))</f>
        <v>375</v>
      </c>
      <c r="J15">
        <f t="shared" si="4"/>
        <v>550</v>
      </c>
    </row>
    <row r="16" spans="1:10" ht="12.75">
      <c r="A16">
        <f aca="true" t="shared" si="5" ref="A16:A79">A15+0.1</f>
        <v>0.30000000000000004</v>
      </c>
      <c r="B16">
        <f t="shared" si="0"/>
        <v>-5.726748971193416E-05</v>
      </c>
      <c r="C16">
        <f t="shared" si="1"/>
        <v>-0.00045193415637860085</v>
      </c>
      <c r="D16">
        <f t="shared" si="2"/>
        <v>-0.0005092016460905351</v>
      </c>
      <c r="E16">
        <f>IF(x&lt;LONG1,-FORCE1*(PORTEE-LONG1)/PORTEE,-FORCE1*(PORTEE-LONG1)/PORTEE+FORCE1)</f>
        <v>-875</v>
      </c>
      <c r="F16">
        <f>IF(x&lt;LONG2,-FORCE2*(PORTEE-LONG2)/PORTEE,-FORCE2*(PORTEE-LONG2)/PORTEE+FORCE2)</f>
        <v>-1875</v>
      </c>
      <c r="G16">
        <f t="shared" si="3"/>
        <v>-2750</v>
      </c>
      <c r="H16">
        <f>IF(x&lt;LONG1,FORCE1*(PORTEE-LONG1)*x/PORTEE,FORCE1*(PORTEE-LONG1)*x/PORTEE+FORCE1*(LONG1-x))</f>
        <v>262.50000000000006</v>
      </c>
      <c r="I16">
        <f>IF(x&lt;LONG2,FORCE2*(PORTEE-LONG2)*x/PORTEE,FORCE2*(PORTEE-LONG2)*x/PORTEE+FORCE2*(LONG2-x))</f>
        <v>562.5000000000001</v>
      </c>
      <c r="J16">
        <f t="shared" si="4"/>
        <v>825.0000000000002</v>
      </c>
    </row>
    <row r="17" spans="1:10" ht="12.75">
      <c r="A17">
        <f t="shared" si="5"/>
        <v>0.4</v>
      </c>
      <c r="B17">
        <f t="shared" si="0"/>
        <v>-7.59981710105167E-05</v>
      </c>
      <c r="C17">
        <f t="shared" si="1"/>
        <v>-0.0006018106995884774</v>
      </c>
      <c r="D17">
        <f t="shared" si="2"/>
        <v>-0.0006778088705989941</v>
      </c>
      <c r="E17">
        <f>IF(x&lt;LONG1,-FORCE1*(PORTEE-LONG1)/PORTEE,-FORCE1*(PORTEE-LONG1)/PORTEE+FORCE1)</f>
        <v>-875</v>
      </c>
      <c r="F17">
        <f>IF(x&lt;LONG2,-FORCE2*(PORTEE-LONG2)/PORTEE,-FORCE2*(PORTEE-LONG2)/PORTEE+FORCE2)</f>
        <v>-1875</v>
      </c>
      <c r="G17">
        <f t="shared" si="3"/>
        <v>-2750</v>
      </c>
      <c r="H17">
        <f>IF(x&lt;LONG1,FORCE1*(PORTEE-LONG1)*x/PORTEE,FORCE1*(PORTEE-LONG1)*x/PORTEE+FORCE1*(LONG1-x))</f>
        <v>350</v>
      </c>
      <c r="I17">
        <f>IF(x&lt;LONG2,FORCE2*(PORTEE-LONG2)*x/PORTEE,FORCE2*(PORTEE-LONG2)*x/PORTEE+FORCE2*(LONG2-x))</f>
        <v>750</v>
      </c>
      <c r="J17">
        <f t="shared" si="4"/>
        <v>1100</v>
      </c>
    </row>
    <row r="18" spans="1:10" ht="12.75">
      <c r="A18">
        <f t="shared" si="5"/>
        <v>0.5</v>
      </c>
      <c r="B18">
        <f t="shared" si="0"/>
        <v>-9.442158207590306E-05</v>
      </c>
      <c r="C18">
        <f t="shared" si="1"/>
        <v>-0.0007510288065843622</v>
      </c>
      <c r="D18">
        <f t="shared" si="2"/>
        <v>-0.0008454503886602652</v>
      </c>
      <c r="E18">
        <f>IF(x&lt;LONG1,-FORCE1*(PORTEE-LONG1)/PORTEE,-FORCE1*(PORTEE-LONG1)/PORTEE+FORCE1)</f>
        <v>-875</v>
      </c>
      <c r="F18">
        <f>IF(x&lt;LONG2,-FORCE2*(PORTEE-LONG2)/PORTEE,-FORCE2*(PORTEE-LONG2)/PORTEE+FORCE2)</f>
        <v>-1875</v>
      </c>
      <c r="G18">
        <f t="shared" si="3"/>
        <v>-2750</v>
      </c>
      <c r="H18">
        <f>IF(x&lt;LONG1,FORCE1*(PORTEE-LONG1)*x/PORTEE,FORCE1*(PORTEE-LONG1)*x/PORTEE+FORCE1*(LONG1-x))</f>
        <v>437.5</v>
      </c>
      <c r="I18">
        <f>IF(x&lt;LONG2,FORCE2*(PORTEE-LONG2)*x/PORTEE,FORCE2*(PORTEE-LONG2)*x/PORTEE+FORCE2*(LONG2-x))</f>
        <v>937.5</v>
      </c>
      <c r="J18">
        <f t="shared" si="4"/>
        <v>1375</v>
      </c>
    </row>
    <row r="19" spans="1:10" ht="12.75">
      <c r="A19">
        <f t="shared" si="5"/>
        <v>0.6</v>
      </c>
      <c r="B19">
        <f t="shared" si="0"/>
        <v>-0.00011246090534979424</v>
      </c>
      <c r="C19">
        <f t="shared" si="1"/>
        <v>-0.0008994238683127572</v>
      </c>
      <c r="D19">
        <f t="shared" si="2"/>
        <v>-0.0010118847736625513</v>
      </c>
      <c r="E19">
        <f>IF(x&lt;LONG1,-FORCE1*(PORTEE-LONG1)/PORTEE,-FORCE1*(PORTEE-LONG1)/PORTEE+FORCE1)</f>
        <v>-875</v>
      </c>
      <c r="F19">
        <f>IF(x&lt;LONG2,-FORCE2*(PORTEE-LONG2)/PORTEE,-FORCE2*(PORTEE-LONG2)/PORTEE+FORCE2)</f>
        <v>-1875</v>
      </c>
      <c r="G19">
        <f t="shared" si="3"/>
        <v>-2750</v>
      </c>
      <c r="H19">
        <f>IF(x&lt;LONG1,FORCE1*(PORTEE-LONG1)*x/PORTEE,FORCE1*(PORTEE-LONG1)*x/PORTEE+FORCE1*(LONG1-x))</f>
        <v>525</v>
      </c>
      <c r="I19">
        <f>IF(x&lt;LONG2,FORCE2*(PORTEE-LONG2)*x/PORTEE,FORCE2*(PORTEE-LONG2)*x/PORTEE+FORCE2*(LONG2-x))</f>
        <v>1125</v>
      </c>
      <c r="J19">
        <f t="shared" si="4"/>
        <v>1650</v>
      </c>
    </row>
    <row r="20" spans="1:10" ht="12.75">
      <c r="A20">
        <f t="shared" si="5"/>
        <v>0.7</v>
      </c>
      <c r="B20">
        <f t="shared" si="0"/>
        <v>-0.00013003932327389114</v>
      </c>
      <c r="C20">
        <f t="shared" si="1"/>
        <v>-0.0010468312757201646</v>
      </c>
      <c r="D20">
        <f t="shared" si="2"/>
        <v>-0.0011768705989940557</v>
      </c>
      <c r="E20">
        <f>IF(x&lt;LONG1,-FORCE1*(PORTEE-LONG1)/PORTEE,-FORCE1*(PORTEE-LONG1)/PORTEE+FORCE1)</f>
        <v>-875</v>
      </c>
      <c r="F20">
        <f>IF(x&lt;LONG2,-FORCE2*(PORTEE-LONG2)/PORTEE,-FORCE2*(PORTEE-LONG2)/PORTEE+FORCE2)</f>
        <v>-1875</v>
      </c>
      <c r="G20">
        <f t="shared" si="3"/>
        <v>-2750</v>
      </c>
      <c r="H20">
        <f>IF(x&lt;LONG1,FORCE1*(PORTEE-LONG1)*x/PORTEE,FORCE1*(PORTEE-LONG1)*x/PORTEE+FORCE1*(LONG1-x))</f>
        <v>612.5</v>
      </c>
      <c r="I20">
        <f>IF(x&lt;LONG2,FORCE2*(PORTEE-LONG2)*x/PORTEE,FORCE2*(PORTEE-LONG2)*x/PORTEE+FORCE2*(LONG2-x))</f>
        <v>1312.5</v>
      </c>
      <c r="J20">
        <f t="shared" si="4"/>
        <v>1925</v>
      </c>
    </row>
    <row r="21" spans="1:10" ht="12.75">
      <c r="A21">
        <f t="shared" si="5"/>
        <v>0.7999999999999999</v>
      </c>
      <c r="B21">
        <f t="shared" si="0"/>
        <v>-0.0001470800182898948</v>
      </c>
      <c r="C21">
        <f t="shared" si="1"/>
        <v>-0.0011930864197530861</v>
      </c>
      <c r="D21">
        <f t="shared" si="2"/>
        <v>-0.0013401664380429809</v>
      </c>
      <c r="E21">
        <f>IF(x&lt;LONG1,-FORCE1*(PORTEE-LONG1)/PORTEE,-FORCE1*(PORTEE-LONG1)/PORTEE+FORCE1)</f>
        <v>-875</v>
      </c>
      <c r="F21">
        <f>IF(x&lt;LONG2,-FORCE2*(PORTEE-LONG2)/PORTEE,-FORCE2*(PORTEE-LONG2)/PORTEE+FORCE2)</f>
        <v>-1875</v>
      </c>
      <c r="G21">
        <f t="shared" si="3"/>
        <v>-2750</v>
      </c>
      <c r="H21">
        <f>IF(x&lt;LONG1,FORCE1*(PORTEE-LONG1)*x/PORTEE,FORCE1*(PORTEE-LONG1)*x/PORTEE+FORCE1*(LONG1-x))</f>
        <v>699.9999999999999</v>
      </c>
      <c r="I21">
        <f>IF(x&lt;LONG2,FORCE2*(PORTEE-LONG2)*x/PORTEE,FORCE2*(PORTEE-LONG2)*x/PORTEE+FORCE2*(LONG2-x))</f>
        <v>1499.9999999999998</v>
      </c>
      <c r="J21">
        <f t="shared" si="4"/>
        <v>2199.9999999999995</v>
      </c>
    </row>
    <row r="22" spans="1:10" ht="12.75">
      <c r="A22">
        <f t="shared" si="5"/>
        <v>0.8999999999999999</v>
      </c>
      <c r="B22">
        <f t="shared" si="0"/>
        <v>-0.0001635061728395061</v>
      </c>
      <c r="C22">
        <f t="shared" si="1"/>
        <v>-0.0013380246913580244</v>
      </c>
      <c r="D22">
        <f t="shared" si="2"/>
        <v>-0.0015015308641975304</v>
      </c>
      <c r="E22">
        <f>IF(x&lt;LONG1,-FORCE1*(PORTEE-LONG1)/PORTEE,-FORCE1*(PORTEE-LONG1)/PORTEE+FORCE1)</f>
        <v>-875</v>
      </c>
      <c r="F22">
        <f>IF(x&lt;LONG2,-FORCE2*(PORTEE-LONG2)/PORTEE,-FORCE2*(PORTEE-LONG2)/PORTEE+FORCE2)</f>
        <v>-1875</v>
      </c>
      <c r="G22">
        <f t="shared" si="3"/>
        <v>-2750</v>
      </c>
      <c r="H22">
        <f>IF(x&lt;LONG1,FORCE1*(PORTEE-LONG1)*x/PORTEE,FORCE1*(PORTEE-LONG1)*x/PORTEE+FORCE1*(LONG1-x))</f>
        <v>787.4999999999999</v>
      </c>
      <c r="I22">
        <f>IF(x&lt;LONG2,FORCE2*(PORTEE-LONG2)*x/PORTEE,FORCE2*(PORTEE-LONG2)*x/PORTEE+FORCE2*(LONG2-x))</f>
        <v>1687.4999999999998</v>
      </c>
      <c r="J22">
        <f t="shared" si="4"/>
        <v>2474.9999999999995</v>
      </c>
    </row>
    <row r="23" spans="1:10" ht="12.75">
      <c r="A23">
        <f t="shared" si="5"/>
        <v>0.9999999999999999</v>
      </c>
      <c r="B23">
        <f t="shared" si="0"/>
        <v>-0.00017924096936442613</v>
      </c>
      <c r="C23">
        <f t="shared" si="1"/>
        <v>-0.0014814814814814812</v>
      </c>
      <c r="D23">
        <f t="shared" si="2"/>
        <v>-0.0016607224508459074</v>
      </c>
      <c r="E23">
        <f>IF(x&lt;LONG1,-FORCE1*(PORTEE-LONG1)/PORTEE,-FORCE1*(PORTEE-LONG1)/PORTEE+FORCE1)</f>
        <v>125</v>
      </c>
      <c r="F23">
        <f>IF(x&lt;LONG2,-FORCE2*(PORTEE-LONG2)/PORTEE,-FORCE2*(PORTEE-LONG2)/PORTEE+FORCE2)</f>
        <v>-1875</v>
      </c>
      <c r="G23">
        <f t="shared" si="3"/>
        <v>-1750</v>
      </c>
      <c r="H23">
        <f>IF(x&lt;LONG1,FORCE1*(PORTEE-LONG1)*x/PORTEE,FORCE1*(PORTEE-LONG1)*x/PORTEE+FORCE1*(LONG1-x))</f>
        <v>875</v>
      </c>
      <c r="I23">
        <f>IF(x&lt;LONG2,FORCE2*(PORTEE-LONG2)*x/PORTEE,FORCE2*(PORTEE-LONG2)*x/PORTEE+FORCE2*(LONG2-x))</f>
        <v>1874.9999999999998</v>
      </c>
      <c r="J23">
        <f t="shared" si="4"/>
        <v>2750</v>
      </c>
    </row>
    <row r="24" spans="1:10" ht="12.75">
      <c r="A24">
        <f t="shared" si="5"/>
        <v>1.0999999999999999</v>
      </c>
      <c r="B24">
        <f t="shared" si="0"/>
        <v>-0.0001942222222222222</v>
      </c>
      <c r="C24">
        <f t="shared" si="1"/>
        <v>-0.0016232921810699584</v>
      </c>
      <c r="D24">
        <f t="shared" si="2"/>
        <v>-0.0018175144032921806</v>
      </c>
      <c r="E24">
        <f>IF(x&lt;LONG1,-FORCE1*(PORTEE-LONG1)/PORTEE,-FORCE1*(PORTEE-LONG1)/PORTEE+FORCE1)</f>
        <v>125</v>
      </c>
      <c r="F24">
        <f>IF(x&lt;LONG2,-FORCE2*(PORTEE-LONG2)/PORTEE,-FORCE2*(PORTEE-LONG2)/PORTEE+FORCE2)</f>
        <v>-1875</v>
      </c>
      <c r="G24">
        <f t="shared" si="3"/>
        <v>-1750</v>
      </c>
      <c r="H24">
        <f>IF(x&lt;LONG1,FORCE1*(PORTEE-LONG1)*x/PORTEE,FORCE1*(PORTEE-LONG1)*x/PORTEE+FORCE1*(LONG1-x))</f>
        <v>862.5</v>
      </c>
      <c r="I24">
        <f>IF(x&lt;LONG2,FORCE2*(PORTEE-LONG2)*x/PORTEE,FORCE2*(PORTEE-LONG2)*x/PORTEE+FORCE2*(LONG2-x))</f>
        <v>2062.4999999999995</v>
      </c>
      <c r="J24">
        <f t="shared" si="4"/>
        <v>2924.9999999999995</v>
      </c>
    </row>
    <row r="25" spans="1:10" ht="12.75">
      <c r="A25">
        <f t="shared" si="5"/>
        <v>1.2</v>
      </c>
      <c r="B25">
        <f t="shared" si="0"/>
        <v>-0.00020844627343392778</v>
      </c>
      <c r="C25">
        <f t="shared" si="1"/>
        <v>-0.0017632921810699588</v>
      </c>
      <c r="D25">
        <f t="shared" si="2"/>
        <v>-0.0019717384545038866</v>
      </c>
      <c r="E25">
        <f>IF(x&lt;LONG1,-FORCE1*(PORTEE-LONG1)/PORTEE,-FORCE1*(PORTEE-LONG1)/PORTEE+FORCE1)</f>
        <v>125</v>
      </c>
      <c r="F25">
        <f>IF(x&lt;LONG2,-FORCE2*(PORTEE-LONG2)/PORTEE,-FORCE2*(PORTEE-LONG2)/PORTEE+FORCE2)</f>
        <v>-1875</v>
      </c>
      <c r="G25">
        <f t="shared" si="3"/>
        <v>-1750</v>
      </c>
      <c r="H25">
        <f>IF(x&lt;LONG1,FORCE1*(PORTEE-LONG1)*x/PORTEE,FORCE1*(PORTEE-LONG1)*x/PORTEE+FORCE1*(LONG1-x))</f>
        <v>850</v>
      </c>
      <c r="I25">
        <f>IF(x&lt;LONG2,FORCE2*(PORTEE-LONG2)*x/PORTEE,FORCE2*(PORTEE-LONG2)*x/PORTEE+FORCE2*(LONG2-x))</f>
        <v>2250</v>
      </c>
      <c r="J25">
        <f t="shared" si="4"/>
        <v>3100</v>
      </c>
    </row>
    <row r="26" spans="1:10" ht="12.75">
      <c r="A26">
        <f t="shared" si="5"/>
        <v>1.3</v>
      </c>
      <c r="B26">
        <f t="shared" si="0"/>
        <v>-0.00022192409693644265</v>
      </c>
      <c r="C26">
        <f t="shared" si="1"/>
        <v>-0.0019013168724279835</v>
      </c>
      <c r="D26">
        <f t="shared" si="2"/>
        <v>-0.002123240969364426</v>
      </c>
      <c r="E26">
        <f>IF(x&lt;LONG1,-FORCE1*(PORTEE-LONG1)/PORTEE,-FORCE1*(PORTEE-LONG1)/PORTEE+FORCE1)</f>
        <v>125</v>
      </c>
      <c r="F26">
        <f>IF(x&lt;LONG2,-FORCE2*(PORTEE-LONG2)/PORTEE,-FORCE2*(PORTEE-LONG2)/PORTEE+FORCE2)</f>
        <v>-1875</v>
      </c>
      <c r="G26">
        <f t="shared" si="3"/>
        <v>-1750</v>
      </c>
      <c r="H26">
        <f>IF(x&lt;LONG1,FORCE1*(PORTEE-LONG1)*x/PORTEE,FORCE1*(PORTEE-LONG1)*x/PORTEE+FORCE1*(LONG1-x))</f>
        <v>837.5</v>
      </c>
      <c r="I26">
        <f>IF(x&lt;LONG2,FORCE2*(PORTEE-LONG2)*x/PORTEE,FORCE2*(PORTEE-LONG2)*x/PORTEE+FORCE2*(LONG2-x))</f>
        <v>2437.5</v>
      </c>
      <c r="J26">
        <f t="shared" si="4"/>
        <v>3275</v>
      </c>
    </row>
    <row r="27" spans="1:10" ht="12.75">
      <c r="A27">
        <f t="shared" si="5"/>
        <v>1.4000000000000001</v>
      </c>
      <c r="B27">
        <f t="shared" si="0"/>
        <v>-0.0002346666666666667</v>
      </c>
      <c r="C27">
        <f t="shared" si="1"/>
        <v>-0.0020372016460905354</v>
      </c>
      <c r="D27">
        <f t="shared" si="2"/>
        <v>-0.0022718683127572023</v>
      </c>
      <c r="E27">
        <f>IF(x&lt;LONG1,-FORCE1*(PORTEE-LONG1)/PORTEE,-FORCE1*(PORTEE-LONG1)/PORTEE+FORCE1)</f>
        <v>125</v>
      </c>
      <c r="F27">
        <f>IF(x&lt;LONG2,-FORCE2*(PORTEE-LONG2)/PORTEE,-FORCE2*(PORTEE-LONG2)/PORTEE+FORCE2)</f>
        <v>-1875</v>
      </c>
      <c r="G27">
        <f t="shared" si="3"/>
        <v>-1750</v>
      </c>
      <c r="H27">
        <f>IF(x&lt;LONG1,FORCE1*(PORTEE-LONG1)*x/PORTEE,FORCE1*(PORTEE-LONG1)*x/PORTEE+FORCE1*(LONG1-x))</f>
        <v>825.0000000000001</v>
      </c>
      <c r="I27">
        <f>IF(x&lt;LONG2,FORCE2*(PORTEE-LONG2)*x/PORTEE,FORCE2*(PORTEE-LONG2)*x/PORTEE+FORCE2*(LONG2-x))</f>
        <v>2625.0000000000005</v>
      </c>
      <c r="J27">
        <f t="shared" si="4"/>
        <v>3450.0000000000005</v>
      </c>
    </row>
    <row r="28" spans="1:10" ht="12.75">
      <c r="A28">
        <f t="shared" si="5"/>
        <v>1.5000000000000002</v>
      </c>
      <c r="B28">
        <f t="shared" si="0"/>
        <v>-0.0002466849565614999</v>
      </c>
      <c r="C28">
        <f t="shared" si="1"/>
        <v>-0.0021707818930041156</v>
      </c>
      <c r="D28">
        <f t="shared" si="2"/>
        <v>-0.0024174668495656154</v>
      </c>
      <c r="E28">
        <f>IF(x&lt;LONG1,-FORCE1*(PORTEE-LONG1)/PORTEE,-FORCE1*(PORTEE-LONG1)/PORTEE+FORCE1)</f>
        <v>125</v>
      </c>
      <c r="F28">
        <f>IF(x&lt;LONG2,-FORCE2*(PORTEE-LONG2)/PORTEE,-FORCE2*(PORTEE-LONG2)/PORTEE+FORCE2)</f>
        <v>-1875</v>
      </c>
      <c r="G28">
        <f t="shared" si="3"/>
        <v>-1750</v>
      </c>
      <c r="H28">
        <f>IF(x&lt;LONG1,FORCE1*(PORTEE-LONG1)*x/PORTEE,FORCE1*(PORTEE-LONG1)*x/PORTEE+FORCE1*(LONG1-x))</f>
        <v>812.5</v>
      </c>
      <c r="I28">
        <f>IF(x&lt;LONG2,FORCE2*(PORTEE-LONG2)*x/PORTEE,FORCE2*(PORTEE-LONG2)*x/PORTEE+FORCE2*(LONG2-x))</f>
        <v>2812.5000000000005</v>
      </c>
      <c r="J28">
        <f t="shared" si="4"/>
        <v>3625.0000000000005</v>
      </c>
    </row>
    <row r="29" spans="1:10" ht="12.75">
      <c r="A29">
        <f t="shared" si="5"/>
        <v>1.6000000000000003</v>
      </c>
      <c r="B29">
        <f t="shared" si="0"/>
        <v>-0.0002579899405578418</v>
      </c>
      <c r="C29">
        <f t="shared" si="1"/>
        <v>-0.0023018930041152266</v>
      </c>
      <c r="D29">
        <f t="shared" si="2"/>
        <v>-0.0025598829446730684</v>
      </c>
      <c r="E29">
        <f>IF(x&lt;LONG1,-FORCE1*(PORTEE-LONG1)/PORTEE,-FORCE1*(PORTEE-LONG1)/PORTEE+FORCE1)</f>
        <v>125</v>
      </c>
      <c r="F29">
        <f>IF(x&lt;LONG2,-FORCE2*(PORTEE-LONG2)/PORTEE,-FORCE2*(PORTEE-LONG2)/PORTEE+FORCE2)</f>
        <v>-1875</v>
      </c>
      <c r="G29">
        <f t="shared" si="3"/>
        <v>-1750</v>
      </c>
      <c r="H29">
        <f>IF(x&lt;LONG1,FORCE1*(PORTEE-LONG1)*x/PORTEE,FORCE1*(PORTEE-LONG1)*x/PORTEE+FORCE1*(LONG1-x))</f>
        <v>799.9999999999999</v>
      </c>
      <c r="I29">
        <f>IF(x&lt;LONG2,FORCE2*(PORTEE-LONG2)*x/PORTEE,FORCE2*(PORTEE-LONG2)*x/PORTEE+FORCE2*(LONG2-x))</f>
        <v>3000.0000000000005</v>
      </c>
      <c r="J29">
        <f t="shared" si="4"/>
        <v>3800.0000000000005</v>
      </c>
    </row>
    <row r="30" spans="1:10" ht="12.75">
      <c r="A30">
        <f t="shared" si="5"/>
        <v>1.7000000000000004</v>
      </c>
      <c r="B30">
        <f t="shared" si="0"/>
        <v>-0.0002685925925925926</v>
      </c>
      <c r="C30">
        <f t="shared" si="1"/>
        <v>-0.0024303703703703714</v>
      </c>
      <c r="D30">
        <f t="shared" si="2"/>
        <v>-0.0026989629629629638</v>
      </c>
      <c r="E30">
        <f>IF(x&lt;LONG1,-FORCE1*(PORTEE-LONG1)/PORTEE,-FORCE1*(PORTEE-LONG1)/PORTEE+FORCE1)</f>
        <v>125</v>
      </c>
      <c r="F30">
        <f>IF(x&lt;LONG2,-FORCE2*(PORTEE-LONG2)/PORTEE,-FORCE2*(PORTEE-LONG2)/PORTEE+FORCE2)</f>
        <v>-1875</v>
      </c>
      <c r="G30">
        <f t="shared" si="3"/>
        <v>-1750</v>
      </c>
      <c r="H30">
        <f>IF(x&lt;LONG1,FORCE1*(PORTEE-LONG1)*x/PORTEE,FORCE1*(PORTEE-LONG1)*x/PORTEE+FORCE1*(LONG1-x))</f>
        <v>787.5</v>
      </c>
      <c r="I30">
        <f>IF(x&lt;LONG2,FORCE2*(PORTEE-LONG2)*x/PORTEE,FORCE2*(PORTEE-LONG2)*x/PORTEE+FORCE2*(LONG2-x))</f>
        <v>3187.500000000001</v>
      </c>
      <c r="J30">
        <f t="shared" si="4"/>
        <v>3975.000000000001</v>
      </c>
    </row>
    <row r="31" spans="1:10" ht="12.75">
      <c r="A31">
        <f t="shared" si="5"/>
        <v>1.8000000000000005</v>
      </c>
      <c r="B31">
        <f t="shared" si="0"/>
        <v>-0.00027850388660265207</v>
      </c>
      <c r="C31">
        <f t="shared" si="1"/>
        <v>-0.0025560493827160497</v>
      </c>
      <c r="D31">
        <f t="shared" si="2"/>
        <v>-0.002834553269318702</v>
      </c>
      <c r="E31">
        <f>IF(x&lt;LONG1,-FORCE1*(PORTEE-LONG1)/PORTEE,-FORCE1*(PORTEE-LONG1)/PORTEE+FORCE1)</f>
        <v>125</v>
      </c>
      <c r="F31">
        <f>IF(x&lt;LONG2,-FORCE2*(PORTEE-LONG2)/PORTEE,-FORCE2*(PORTEE-LONG2)/PORTEE+FORCE2)</f>
        <v>-1875</v>
      </c>
      <c r="G31">
        <f t="shared" si="3"/>
        <v>-1750</v>
      </c>
      <c r="H31">
        <f>IF(x&lt;LONG1,FORCE1*(PORTEE-LONG1)*x/PORTEE,FORCE1*(PORTEE-LONG1)*x/PORTEE+FORCE1*(LONG1-x))</f>
        <v>775</v>
      </c>
      <c r="I31">
        <f>IF(x&lt;LONG2,FORCE2*(PORTEE-LONG2)*x/PORTEE,FORCE2*(PORTEE-LONG2)*x/PORTEE+FORCE2*(LONG2-x))</f>
        <v>3375.000000000001</v>
      </c>
      <c r="J31">
        <f t="shared" si="4"/>
        <v>4150.000000000001</v>
      </c>
    </row>
    <row r="32" spans="1:10" ht="12.75">
      <c r="A32">
        <f t="shared" si="5"/>
        <v>1.9000000000000006</v>
      </c>
      <c r="B32">
        <f t="shared" si="0"/>
        <v>-0.0002877347965249201</v>
      </c>
      <c r="C32">
        <f t="shared" si="1"/>
        <v>-0.002678765432098766</v>
      </c>
      <c r="D32">
        <f t="shared" si="2"/>
        <v>-0.0029665002286236863</v>
      </c>
      <c r="E32">
        <f>IF(x&lt;LONG1,-FORCE1*(PORTEE-LONG1)/PORTEE,-FORCE1*(PORTEE-LONG1)/PORTEE+FORCE1)</f>
        <v>125</v>
      </c>
      <c r="F32">
        <f>IF(x&lt;LONG2,-FORCE2*(PORTEE-LONG2)/PORTEE,-FORCE2*(PORTEE-LONG2)/PORTEE+FORCE2)</f>
        <v>-1875</v>
      </c>
      <c r="G32">
        <f t="shared" si="3"/>
        <v>-1750</v>
      </c>
      <c r="H32">
        <f>IF(x&lt;LONG1,FORCE1*(PORTEE-LONG1)*x/PORTEE,FORCE1*(PORTEE-LONG1)*x/PORTEE+FORCE1*(LONG1-x))</f>
        <v>762.4999999999999</v>
      </c>
      <c r="I32">
        <f>IF(x&lt;LONG2,FORCE2*(PORTEE-LONG2)*x/PORTEE,FORCE2*(PORTEE-LONG2)*x/PORTEE+FORCE2*(LONG2-x))</f>
        <v>3562.500000000001</v>
      </c>
      <c r="J32">
        <f t="shared" si="4"/>
        <v>4325.000000000001</v>
      </c>
    </row>
    <row r="33" spans="1:10" ht="12.75">
      <c r="A33">
        <f t="shared" si="5"/>
        <v>2.0000000000000004</v>
      </c>
      <c r="B33">
        <f t="shared" si="0"/>
        <v>-0.0002962962962962964</v>
      </c>
      <c r="C33">
        <f t="shared" si="1"/>
        <v>-0.0027983539094650215</v>
      </c>
      <c r="D33">
        <f t="shared" si="2"/>
        <v>-0.0030946502057613177</v>
      </c>
      <c r="E33">
        <f>IF(x&lt;LONG1,-FORCE1*(PORTEE-LONG1)/PORTEE,-FORCE1*(PORTEE-LONG1)/PORTEE+FORCE1)</f>
        <v>125</v>
      </c>
      <c r="F33">
        <f>IF(x&lt;LONG2,-FORCE2*(PORTEE-LONG2)/PORTEE,-FORCE2*(PORTEE-LONG2)/PORTEE+FORCE2)</f>
        <v>-1875</v>
      </c>
      <c r="G33">
        <f t="shared" si="3"/>
        <v>-1750</v>
      </c>
      <c r="H33">
        <f>IF(x&lt;LONG1,FORCE1*(PORTEE-LONG1)*x/PORTEE,FORCE1*(PORTEE-LONG1)*x/PORTEE+FORCE1*(LONG1-x))</f>
        <v>750</v>
      </c>
      <c r="I33">
        <f>IF(x&lt;LONG2,FORCE2*(PORTEE-LONG2)*x/PORTEE,FORCE2*(PORTEE-LONG2)*x/PORTEE+FORCE2*(LONG2-x))</f>
        <v>3750.000000000001</v>
      </c>
      <c r="J33">
        <f t="shared" si="4"/>
        <v>4500.000000000001</v>
      </c>
    </row>
    <row r="34" spans="1:10" ht="12.75">
      <c r="A34">
        <f t="shared" si="5"/>
        <v>2.1000000000000005</v>
      </c>
      <c r="B34">
        <f t="shared" si="0"/>
        <v>-0.0003041993598536808</v>
      </c>
      <c r="C34">
        <f t="shared" si="1"/>
        <v>-0.0029146502057613172</v>
      </c>
      <c r="D34">
        <f t="shared" si="2"/>
        <v>-0.003218849565614998</v>
      </c>
      <c r="E34">
        <f>IF(x&lt;LONG1,-FORCE1*(PORTEE-LONG1)/PORTEE,-FORCE1*(PORTEE-LONG1)/PORTEE+FORCE1)</f>
        <v>125</v>
      </c>
      <c r="F34">
        <f>IF(x&lt;LONG2,-FORCE2*(PORTEE-LONG2)/PORTEE,-FORCE2*(PORTEE-LONG2)/PORTEE+FORCE2)</f>
        <v>-1875</v>
      </c>
      <c r="G34">
        <f t="shared" si="3"/>
        <v>-1750</v>
      </c>
      <c r="H34">
        <f>IF(x&lt;LONG1,FORCE1*(PORTEE-LONG1)*x/PORTEE,FORCE1*(PORTEE-LONG1)*x/PORTEE+FORCE1*(LONG1-x))</f>
        <v>737.5</v>
      </c>
      <c r="I34">
        <f>IF(x&lt;LONG2,FORCE2*(PORTEE-LONG2)*x/PORTEE,FORCE2*(PORTEE-LONG2)*x/PORTEE+FORCE2*(LONG2-x))</f>
        <v>3937.500000000001</v>
      </c>
      <c r="J34">
        <f t="shared" si="4"/>
        <v>4675.000000000001</v>
      </c>
    </row>
    <row r="35" spans="1:10" ht="12.75">
      <c r="A35">
        <f t="shared" si="5"/>
        <v>2.2000000000000006</v>
      </c>
      <c r="B35">
        <f t="shared" si="0"/>
        <v>-0.0003114549611339734</v>
      </c>
      <c r="C35">
        <f t="shared" si="1"/>
        <v>-0.003027489711934157</v>
      </c>
      <c r="D35">
        <f t="shared" si="2"/>
        <v>-0.0033389446730681302</v>
      </c>
      <c r="E35">
        <f>IF(x&lt;LONG1,-FORCE1*(PORTEE-LONG1)/PORTEE,-FORCE1*(PORTEE-LONG1)/PORTEE+FORCE1)</f>
        <v>125</v>
      </c>
      <c r="F35">
        <f>IF(x&lt;LONG2,-FORCE2*(PORTEE-LONG2)/PORTEE,-FORCE2*(PORTEE-LONG2)/PORTEE+FORCE2)</f>
        <v>-1875</v>
      </c>
      <c r="G35">
        <f t="shared" si="3"/>
        <v>-1750</v>
      </c>
      <c r="H35">
        <f>IF(x&lt;LONG1,FORCE1*(PORTEE-LONG1)*x/PORTEE,FORCE1*(PORTEE-LONG1)*x/PORTEE+FORCE1*(LONG1-x))</f>
        <v>724.9999999999998</v>
      </c>
      <c r="I35">
        <f>IF(x&lt;LONG2,FORCE2*(PORTEE-LONG2)*x/PORTEE,FORCE2*(PORTEE-LONG2)*x/PORTEE+FORCE2*(LONG2-x))</f>
        <v>4125.000000000001</v>
      </c>
      <c r="J35">
        <f t="shared" si="4"/>
        <v>4850.000000000001</v>
      </c>
    </row>
    <row r="36" spans="1:10" ht="12.75">
      <c r="A36">
        <f t="shared" si="5"/>
        <v>2.3000000000000007</v>
      </c>
      <c r="B36">
        <f t="shared" si="0"/>
        <v>-0.000318074074074074</v>
      </c>
      <c r="C36">
        <f t="shared" si="1"/>
        <v>-0.0031367078189300417</v>
      </c>
      <c r="D36">
        <f t="shared" si="2"/>
        <v>-0.0034547818930041156</v>
      </c>
      <c r="E36">
        <f>IF(x&lt;LONG1,-FORCE1*(PORTEE-LONG1)/PORTEE,-FORCE1*(PORTEE-LONG1)/PORTEE+FORCE1)</f>
        <v>125</v>
      </c>
      <c r="F36">
        <f>IF(x&lt;LONG2,-FORCE2*(PORTEE-LONG2)/PORTEE,-FORCE2*(PORTEE-LONG2)/PORTEE+FORCE2)</f>
        <v>-1875</v>
      </c>
      <c r="G36">
        <f t="shared" si="3"/>
        <v>-1750</v>
      </c>
      <c r="H36">
        <f>IF(x&lt;LONG1,FORCE1*(PORTEE-LONG1)*x/PORTEE,FORCE1*(PORTEE-LONG1)*x/PORTEE+FORCE1*(LONG1-x))</f>
        <v>712.5</v>
      </c>
      <c r="I36">
        <f>IF(x&lt;LONG2,FORCE2*(PORTEE-LONG2)*x/PORTEE,FORCE2*(PORTEE-LONG2)*x/PORTEE+FORCE2*(LONG2-x))</f>
        <v>4312.500000000001</v>
      </c>
      <c r="J36">
        <f t="shared" si="4"/>
        <v>5025.000000000001</v>
      </c>
    </row>
    <row r="37" spans="1:10" ht="12.75">
      <c r="A37">
        <f t="shared" si="5"/>
        <v>2.400000000000001</v>
      </c>
      <c r="B37">
        <f t="shared" si="0"/>
        <v>-0.0003240676726108825</v>
      </c>
      <c r="C37">
        <f t="shared" si="1"/>
        <v>-0.003242139917695474</v>
      </c>
      <c r="D37">
        <f t="shared" si="2"/>
        <v>-0.003566207590306357</v>
      </c>
      <c r="E37">
        <f>IF(x&lt;LONG1,-FORCE1*(PORTEE-LONG1)/PORTEE,-FORCE1*(PORTEE-LONG1)/PORTEE+FORCE1)</f>
        <v>125</v>
      </c>
      <c r="F37">
        <f>IF(x&lt;LONG2,-FORCE2*(PORTEE-LONG2)/PORTEE,-FORCE2*(PORTEE-LONG2)/PORTEE+FORCE2)</f>
        <v>-1875</v>
      </c>
      <c r="G37">
        <f t="shared" si="3"/>
        <v>-1750</v>
      </c>
      <c r="H37">
        <f>IF(x&lt;LONG1,FORCE1*(PORTEE-LONG1)*x/PORTEE,FORCE1*(PORTEE-LONG1)*x/PORTEE+FORCE1*(LONG1-x))</f>
        <v>700</v>
      </c>
      <c r="I37">
        <f>IF(x&lt;LONG2,FORCE2*(PORTEE-LONG2)*x/PORTEE,FORCE2*(PORTEE-LONG2)*x/PORTEE+FORCE2*(LONG2-x))</f>
        <v>4500.000000000002</v>
      </c>
      <c r="J37">
        <f t="shared" si="4"/>
        <v>5200.000000000002</v>
      </c>
    </row>
    <row r="38" spans="1:10" ht="12.75">
      <c r="A38">
        <f t="shared" si="5"/>
        <v>2.500000000000001</v>
      </c>
      <c r="B38">
        <f t="shared" si="0"/>
        <v>-0.00032944673068129856</v>
      </c>
      <c r="C38">
        <f t="shared" si="1"/>
        <v>-0.0033436213991769556</v>
      </c>
      <c r="D38">
        <f t="shared" si="2"/>
        <v>-0.003673068129858254</v>
      </c>
      <c r="E38">
        <f>IF(x&lt;LONG1,-FORCE1*(PORTEE-LONG1)/PORTEE,-FORCE1*(PORTEE-LONG1)/PORTEE+FORCE1)</f>
        <v>125</v>
      </c>
      <c r="F38">
        <f>IF(x&lt;LONG2,-FORCE2*(PORTEE-LONG2)/PORTEE,-FORCE2*(PORTEE-LONG2)/PORTEE+FORCE2)</f>
        <v>-1875</v>
      </c>
      <c r="G38">
        <f t="shared" si="3"/>
        <v>-1750</v>
      </c>
      <c r="H38">
        <f>IF(x&lt;LONG1,FORCE1*(PORTEE-LONG1)*x/PORTEE,FORCE1*(PORTEE-LONG1)*x/PORTEE+FORCE1*(LONG1-x))</f>
        <v>687.5</v>
      </c>
      <c r="I38">
        <f>IF(x&lt;LONG2,FORCE2*(PORTEE-LONG2)*x/PORTEE,FORCE2*(PORTEE-LONG2)*x/PORTEE+FORCE2*(LONG2-x))</f>
        <v>4687.500000000002</v>
      </c>
      <c r="J38">
        <f t="shared" si="4"/>
        <v>5375.000000000002</v>
      </c>
    </row>
    <row r="39" spans="1:10" ht="12.75">
      <c r="A39">
        <f t="shared" si="5"/>
        <v>2.600000000000001</v>
      </c>
      <c r="B39">
        <f t="shared" si="0"/>
        <v>-0.00033422222222222224</v>
      </c>
      <c r="C39">
        <f t="shared" si="1"/>
        <v>-0.0034409876543209884</v>
      </c>
      <c r="D39">
        <f t="shared" si="2"/>
        <v>-0.0037752098765432107</v>
      </c>
      <c r="E39">
        <f>IF(x&lt;LONG1,-FORCE1*(PORTEE-LONG1)/PORTEE,-FORCE1*(PORTEE-LONG1)/PORTEE+FORCE1)</f>
        <v>125</v>
      </c>
      <c r="F39">
        <f>IF(x&lt;LONG2,-FORCE2*(PORTEE-LONG2)/PORTEE,-FORCE2*(PORTEE-LONG2)/PORTEE+FORCE2)</f>
        <v>-1875</v>
      </c>
      <c r="G39">
        <f t="shared" si="3"/>
        <v>-1750</v>
      </c>
      <c r="H39">
        <f>IF(x&lt;LONG1,FORCE1*(PORTEE-LONG1)*x/PORTEE,FORCE1*(PORTEE-LONG1)*x/PORTEE+FORCE1*(LONG1-x))</f>
        <v>675</v>
      </c>
      <c r="I39">
        <f>IF(x&lt;LONG2,FORCE2*(PORTEE-LONG2)*x/PORTEE,FORCE2*(PORTEE-LONG2)*x/PORTEE+FORCE2*(LONG2-x))</f>
        <v>4875.000000000002</v>
      </c>
      <c r="J39">
        <f t="shared" si="4"/>
        <v>5550.000000000002</v>
      </c>
    </row>
    <row r="40" spans="1:10" ht="12.75">
      <c r="A40">
        <f t="shared" si="5"/>
        <v>2.700000000000001</v>
      </c>
      <c r="B40">
        <f t="shared" si="0"/>
        <v>-0.0003384051211705533</v>
      </c>
      <c r="C40">
        <f t="shared" si="1"/>
        <v>-0.003534074074074075</v>
      </c>
      <c r="D40">
        <f t="shared" si="2"/>
        <v>-0.003872479195244628</v>
      </c>
      <c r="E40">
        <f>IF(x&lt;LONG1,-FORCE1*(PORTEE-LONG1)/PORTEE,-FORCE1*(PORTEE-LONG1)/PORTEE+FORCE1)</f>
        <v>125</v>
      </c>
      <c r="F40">
        <f>IF(x&lt;LONG2,-FORCE2*(PORTEE-LONG2)/PORTEE,-FORCE2*(PORTEE-LONG2)/PORTEE+FORCE2)</f>
        <v>-1875</v>
      </c>
      <c r="G40">
        <f t="shared" si="3"/>
        <v>-1750</v>
      </c>
      <c r="H40">
        <f>IF(x&lt;LONG1,FORCE1*(PORTEE-LONG1)*x/PORTEE,FORCE1*(PORTEE-LONG1)*x/PORTEE+FORCE1*(LONG1-x))</f>
        <v>662.4999999999998</v>
      </c>
      <c r="I40">
        <f>IF(x&lt;LONG2,FORCE2*(PORTEE-LONG2)*x/PORTEE,FORCE2*(PORTEE-LONG2)*x/PORTEE+FORCE2*(LONG2-x))</f>
        <v>5062.500000000002</v>
      </c>
      <c r="J40">
        <f t="shared" si="4"/>
        <v>5725.000000000002</v>
      </c>
    </row>
    <row r="41" spans="1:10" ht="12.75">
      <c r="A41">
        <f t="shared" si="5"/>
        <v>2.800000000000001</v>
      </c>
      <c r="B41">
        <f t="shared" si="0"/>
        <v>-0.00034200640146319174</v>
      </c>
      <c r="C41">
        <f t="shared" si="1"/>
        <v>-0.003622716049382717</v>
      </c>
      <c r="D41">
        <f t="shared" si="2"/>
        <v>-0.003964722450845909</v>
      </c>
      <c r="E41">
        <f>IF(x&lt;LONG1,-FORCE1*(PORTEE-LONG1)/PORTEE,-FORCE1*(PORTEE-LONG1)/PORTEE+FORCE1)</f>
        <v>125</v>
      </c>
      <c r="F41">
        <f>IF(x&lt;LONG2,-FORCE2*(PORTEE-LONG2)/PORTEE,-FORCE2*(PORTEE-LONG2)/PORTEE+FORCE2)</f>
        <v>-1875</v>
      </c>
      <c r="G41">
        <f t="shared" si="3"/>
        <v>-1750</v>
      </c>
      <c r="H41">
        <f>IF(x&lt;LONG1,FORCE1*(PORTEE-LONG1)*x/PORTEE,FORCE1*(PORTEE-LONG1)*x/PORTEE+FORCE1*(LONG1-x))</f>
        <v>649.9999999999998</v>
      </c>
      <c r="I41">
        <f>IF(x&lt;LONG2,FORCE2*(PORTEE-LONG2)*x/PORTEE,FORCE2*(PORTEE-LONG2)*x/PORTEE+FORCE2*(LONG2-x))</f>
        <v>5250.000000000002</v>
      </c>
      <c r="J41">
        <f t="shared" si="4"/>
        <v>5900.000000000002</v>
      </c>
    </row>
    <row r="42" spans="1:10" ht="12.75">
      <c r="A42">
        <f t="shared" si="5"/>
        <v>2.9000000000000012</v>
      </c>
      <c r="B42">
        <f t="shared" si="0"/>
        <v>-0.00034503703703703687</v>
      </c>
      <c r="C42">
        <f t="shared" si="1"/>
        <v>-0.0037067489711934166</v>
      </c>
      <c r="D42">
        <f t="shared" si="2"/>
        <v>-0.004051786008230454</v>
      </c>
      <c r="E42">
        <f>IF(x&lt;LONG1,-FORCE1*(PORTEE-LONG1)/PORTEE,-FORCE1*(PORTEE-LONG1)/PORTEE+FORCE1)</f>
        <v>125</v>
      </c>
      <c r="F42">
        <f>IF(x&lt;LONG2,-FORCE2*(PORTEE-LONG2)/PORTEE,-FORCE2*(PORTEE-LONG2)/PORTEE+FORCE2)</f>
        <v>-1875</v>
      </c>
      <c r="G42">
        <f t="shared" si="3"/>
        <v>-1750</v>
      </c>
      <c r="H42">
        <f>IF(x&lt;LONG1,FORCE1*(PORTEE-LONG1)*x/PORTEE,FORCE1*(PORTEE-LONG1)*x/PORTEE+FORCE1*(LONG1-x))</f>
        <v>637.4999999999998</v>
      </c>
      <c r="I42">
        <f>IF(x&lt;LONG2,FORCE2*(PORTEE-LONG2)*x/PORTEE,FORCE2*(PORTEE-LONG2)*x/PORTEE+FORCE2*(LONG2-x))</f>
        <v>5437.500000000003</v>
      </c>
      <c r="J42">
        <f t="shared" si="4"/>
        <v>6075.000000000003</v>
      </c>
    </row>
    <row r="43" spans="1:10" ht="12.75">
      <c r="A43">
        <f t="shared" si="5"/>
        <v>3.0000000000000013</v>
      </c>
      <c r="B43">
        <f t="shared" si="0"/>
        <v>-0.00034750800182898955</v>
      </c>
      <c r="C43">
        <f t="shared" si="1"/>
        <v>-0.003786008230452676</v>
      </c>
      <c r="D43">
        <f t="shared" si="2"/>
        <v>-0.0041335162322816655</v>
      </c>
      <c r="E43">
        <f>IF(x&lt;LONG1,-FORCE1*(PORTEE-LONG1)/PORTEE,-FORCE1*(PORTEE-LONG1)/PORTEE+FORCE1)</f>
        <v>125</v>
      </c>
      <c r="F43">
        <f>IF(x&lt;LONG2,-FORCE2*(PORTEE-LONG2)/PORTEE,-FORCE2*(PORTEE-LONG2)/PORTEE+FORCE2)</f>
        <v>-1875</v>
      </c>
      <c r="G43">
        <f t="shared" si="3"/>
        <v>-1750</v>
      </c>
      <c r="H43">
        <f>IF(x&lt;LONG1,FORCE1*(PORTEE-LONG1)*x/PORTEE,FORCE1*(PORTEE-LONG1)*x/PORTEE+FORCE1*(LONG1-x))</f>
        <v>625</v>
      </c>
      <c r="I43">
        <f>IF(x&lt;LONG2,FORCE2*(PORTEE-LONG2)*x/PORTEE,FORCE2*(PORTEE-LONG2)*x/PORTEE+FORCE2*(LONG2-x))</f>
        <v>5625.000000000003</v>
      </c>
      <c r="J43">
        <f t="shared" si="4"/>
        <v>6250.000000000003</v>
      </c>
    </row>
    <row r="44" spans="1:10" ht="12.75">
      <c r="A44">
        <f t="shared" si="5"/>
        <v>3.1000000000000014</v>
      </c>
      <c r="B44">
        <f t="shared" si="0"/>
        <v>-0.0003494302697759489</v>
      </c>
      <c r="C44">
        <f t="shared" si="1"/>
        <v>-0.003860329218106997</v>
      </c>
      <c r="D44">
        <f t="shared" si="2"/>
        <v>-0.004209759487882945</v>
      </c>
      <c r="E44">
        <f>IF(x&lt;LONG1,-FORCE1*(PORTEE-LONG1)/PORTEE,-FORCE1*(PORTEE-LONG1)/PORTEE+FORCE1)</f>
        <v>125</v>
      </c>
      <c r="F44">
        <f>IF(x&lt;LONG2,-FORCE2*(PORTEE-LONG2)/PORTEE,-FORCE2*(PORTEE-LONG2)/PORTEE+FORCE2)</f>
        <v>-1875</v>
      </c>
      <c r="G44">
        <f t="shared" si="3"/>
        <v>-1750</v>
      </c>
      <c r="H44">
        <f>IF(x&lt;LONG1,FORCE1*(PORTEE-LONG1)*x/PORTEE,FORCE1*(PORTEE-LONG1)*x/PORTEE+FORCE1*(LONG1-x))</f>
        <v>612.5</v>
      </c>
      <c r="I44">
        <f>IF(x&lt;LONG2,FORCE2*(PORTEE-LONG2)*x/PORTEE,FORCE2*(PORTEE-LONG2)*x/PORTEE+FORCE2*(LONG2-x))</f>
        <v>5812.500000000003</v>
      </c>
      <c r="J44">
        <f t="shared" si="4"/>
        <v>6425.000000000003</v>
      </c>
    </row>
    <row r="45" spans="1:10" ht="12.75">
      <c r="A45">
        <f t="shared" si="5"/>
        <v>3.2000000000000015</v>
      </c>
      <c r="B45">
        <f aca="true" t="shared" si="6" ref="B45:B76">IF(x&lt;LONG1,(FORCE1*(PORTEE-LONG1)*x*(x^2-PORTEE^2+(PORTEE-LONG1)^2))/(6*E*(10^9)*I*PORTEE),(FORCE1*(PORTEE-LONG1)*x*(x^2-PORTEE^2+(PORTEE-LONG1)^2))/(6*E*(10^9)*I*PORTEE)-(FORCE1*(x-LONG1)^3)/(6*E*10^9*I))</f>
        <v>-0.00035081481481481487</v>
      </c>
      <c r="C45">
        <f aca="true" t="shared" si="7" ref="C45:C76">IF(x&lt;LONG2,(FORCE2*(PORTEE-LONG2)*x*(x^2-PORTEE^2+(PORTEE-LONG2)^2))/(6*E*(10^9)*I*PORTEE),(FORCE2*(PORTEE-LONG2)*x*(x^2-PORTEE^2+(PORTEE-LONG2)^2))/(6*E*(10^9)*I*PORTEE)-(FORCE2*(x-LONG2)^3)/(6*E*10^9*I))</f>
        <v>-0.0039295473251028815</v>
      </c>
      <c r="D45">
        <f t="shared" si="2"/>
        <v>-0.004280362139917697</v>
      </c>
      <c r="E45">
        <f>IF(x&lt;LONG1,-FORCE1*(PORTEE-LONG1)/PORTEE,-FORCE1*(PORTEE-LONG1)/PORTEE+FORCE1)</f>
        <v>125</v>
      </c>
      <c r="F45">
        <f>IF(x&lt;LONG2,-FORCE2*(PORTEE-LONG2)/PORTEE,-FORCE2*(PORTEE-LONG2)/PORTEE+FORCE2)</f>
        <v>-1875</v>
      </c>
      <c r="G45">
        <f t="shared" si="3"/>
        <v>-1750</v>
      </c>
      <c r="H45">
        <f>IF(x&lt;LONG1,FORCE1*(PORTEE-LONG1)*x/PORTEE,FORCE1*(PORTEE-LONG1)*x/PORTEE+FORCE1*(LONG1-x))</f>
        <v>600</v>
      </c>
      <c r="I45">
        <f>IF(x&lt;LONG2,FORCE2*(PORTEE-LONG2)*x/PORTEE,FORCE2*(PORTEE-LONG2)*x/PORTEE+FORCE2*(LONG2-x))</f>
        <v>6000.000000000003</v>
      </c>
      <c r="J45">
        <f t="shared" si="4"/>
        <v>6600.000000000003</v>
      </c>
    </row>
    <row r="46" spans="1:10" ht="12.75">
      <c r="A46">
        <f t="shared" si="5"/>
        <v>3.3000000000000016</v>
      </c>
      <c r="B46">
        <f t="shared" si="6"/>
        <v>-0.00035167261088248726</v>
      </c>
      <c r="C46">
        <f t="shared" si="7"/>
        <v>-0.003993497942386831</v>
      </c>
      <c r="D46">
        <f t="shared" si="2"/>
        <v>-0.004345170553269318</v>
      </c>
      <c r="E46">
        <f>IF(x&lt;LONG1,-FORCE1*(PORTEE-LONG1)/PORTEE,-FORCE1*(PORTEE-LONG1)/PORTEE+FORCE1)</f>
        <v>125</v>
      </c>
      <c r="F46">
        <f>IF(x&lt;LONG2,-FORCE2*(PORTEE-LONG2)/PORTEE,-FORCE2*(PORTEE-LONG2)/PORTEE+FORCE2)</f>
        <v>-1875</v>
      </c>
      <c r="G46">
        <f t="shared" si="3"/>
        <v>-1750</v>
      </c>
      <c r="H46">
        <f>IF(x&lt;LONG1,FORCE1*(PORTEE-LONG1)*x/PORTEE,FORCE1*(PORTEE-LONG1)*x/PORTEE+FORCE1*(LONG1-x))</f>
        <v>587.4999999999995</v>
      </c>
      <c r="I46">
        <f>IF(x&lt;LONG2,FORCE2*(PORTEE-LONG2)*x/PORTEE,FORCE2*(PORTEE-LONG2)*x/PORTEE+FORCE2*(LONG2-x))</f>
        <v>6187.500000000003</v>
      </c>
      <c r="J46">
        <f t="shared" si="4"/>
        <v>6775.000000000002</v>
      </c>
    </row>
    <row r="47" spans="1:10" ht="12.75">
      <c r="A47">
        <f t="shared" si="5"/>
        <v>3.4000000000000017</v>
      </c>
      <c r="B47">
        <f t="shared" si="6"/>
        <v>-0.0003520146319158666</v>
      </c>
      <c r="C47">
        <f t="shared" si="7"/>
        <v>-0.004052016460905351</v>
      </c>
      <c r="D47">
        <f t="shared" si="2"/>
        <v>-0.004404031092821217</v>
      </c>
      <c r="E47">
        <f>IF(x&lt;LONG1,-FORCE1*(PORTEE-LONG1)/PORTEE,-FORCE1*(PORTEE-LONG1)/PORTEE+FORCE1)</f>
        <v>125</v>
      </c>
      <c r="F47">
        <f>IF(x&lt;LONG2,-FORCE2*(PORTEE-LONG2)/PORTEE,-FORCE2*(PORTEE-LONG2)/PORTEE+FORCE2)</f>
        <v>-1875</v>
      </c>
      <c r="G47">
        <f t="shared" si="3"/>
        <v>-1750</v>
      </c>
      <c r="H47">
        <f>IF(x&lt;LONG1,FORCE1*(PORTEE-LONG1)*x/PORTEE,FORCE1*(PORTEE-LONG1)*x/PORTEE+FORCE1*(LONG1-x))</f>
        <v>574.9999999999995</v>
      </c>
      <c r="I47">
        <f>IF(x&lt;LONG2,FORCE2*(PORTEE-LONG2)*x/PORTEE,FORCE2*(PORTEE-LONG2)*x/PORTEE+FORCE2*(LONG2-x))</f>
        <v>6375.000000000003</v>
      </c>
      <c r="J47">
        <f t="shared" si="4"/>
        <v>6950.000000000002</v>
      </c>
    </row>
    <row r="48" spans="1:10" ht="12.75">
      <c r="A48">
        <f t="shared" si="5"/>
        <v>3.5000000000000018</v>
      </c>
      <c r="B48">
        <f t="shared" si="6"/>
        <v>-0.0003518518518518518</v>
      </c>
      <c r="C48">
        <f t="shared" si="7"/>
        <v>-0.004104938271604939</v>
      </c>
      <c r="D48">
        <f t="shared" si="2"/>
        <v>-0.00445679012345679</v>
      </c>
      <c r="E48">
        <f>IF(x&lt;LONG1,-FORCE1*(PORTEE-LONG1)/PORTEE,-FORCE1*(PORTEE-LONG1)/PORTEE+FORCE1)</f>
        <v>125</v>
      </c>
      <c r="F48">
        <f>IF(x&lt;LONG2,-FORCE2*(PORTEE-LONG2)/PORTEE,-FORCE2*(PORTEE-LONG2)/PORTEE+FORCE2)</f>
        <v>-1875</v>
      </c>
      <c r="G48">
        <f t="shared" si="3"/>
        <v>-1750</v>
      </c>
      <c r="H48">
        <f>IF(x&lt;LONG1,FORCE1*(PORTEE-LONG1)*x/PORTEE,FORCE1*(PORTEE-LONG1)*x/PORTEE+FORCE1*(LONG1-x))</f>
        <v>562.4999999999995</v>
      </c>
      <c r="I48">
        <f>IF(x&lt;LONG2,FORCE2*(PORTEE-LONG2)*x/PORTEE,FORCE2*(PORTEE-LONG2)*x/PORTEE+FORCE2*(LONG2-x))</f>
        <v>6562.500000000004</v>
      </c>
      <c r="J48">
        <f t="shared" si="4"/>
        <v>7125.000000000004</v>
      </c>
    </row>
    <row r="49" spans="1:10" ht="12.75">
      <c r="A49">
        <f t="shared" si="5"/>
        <v>3.600000000000002</v>
      </c>
      <c r="B49">
        <f t="shared" si="6"/>
        <v>-0.0003511952446273433</v>
      </c>
      <c r="C49">
        <f t="shared" si="7"/>
        <v>-0.0041520987654320995</v>
      </c>
      <c r="D49">
        <f t="shared" si="2"/>
        <v>-0.0045032940100594426</v>
      </c>
      <c r="E49">
        <f>IF(x&lt;LONG1,-FORCE1*(PORTEE-LONG1)/PORTEE,-FORCE1*(PORTEE-LONG1)/PORTEE+FORCE1)</f>
        <v>125</v>
      </c>
      <c r="F49">
        <f>IF(x&lt;LONG2,-FORCE2*(PORTEE-LONG2)/PORTEE,-FORCE2*(PORTEE-LONG2)/PORTEE+FORCE2)</f>
        <v>-1875</v>
      </c>
      <c r="G49">
        <f t="shared" si="3"/>
        <v>-1750</v>
      </c>
      <c r="H49">
        <f>IF(x&lt;LONG1,FORCE1*(PORTEE-LONG1)*x/PORTEE,FORCE1*(PORTEE-LONG1)*x/PORTEE+FORCE1*(LONG1-x))</f>
        <v>550</v>
      </c>
      <c r="I49">
        <f>IF(x&lt;LONG2,FORCE2*(PORTEE-LONG2)*x/PORTEE,FORCE2*(PORTEE-LONG2)*x/PORTEE+FORCE2*(LONG2-x))</f>
        <v>6750.000000000004</v>
      </c>
      <c r="J49">
        <f t="shared" si="4"/>
        <v>7300.000000000004</v>
      </c>
    </row>
    <row r="50" spans="1:10" ht="12.75">
      <c r="A50">
        <f t="shared" si="5"/>
        <v>3.700000000000002</v>
      </c>
      <c r="B50">
        <f t="shared" si="6"/>
        <v>-0.0003500557841792411</v>
      </c>
      <c r="C50">
        <f t="shared" si="7"/>
        <v>-0.0041933333333333345</v>
      </c>
      <c r="D50">
        <f t="shared" si="2"/>
        <v>-0.004543389117512575</v>
      </c>
      <c r="E50">
        <f>IF(x&lt;LONG1,-FORCE1*(PORTEE-LONG1)/PORTEE,-FORCE1*(PORTEE-LONG1)/PORTEE+FORCE1)</f>
        <v>125</v>
      </c>
      <c r="F50">
        <f>IF(x&lt;LONG2,-FORCE2*(PORTEE-LONG2)/PORTEE,-FORCE2*(PORTEE-LONG2)/PORTEE+FORCE2)</f>
        <v>-1875</v>
      </c>
      <c r="G50">
        <f t="shared" si="3"/>
        <v>-1750</v>
      </c>
      <c r="H50">
        <f>IF(x&lt;LONG1,FORCE1*(PORTEE-LONG1)*x/PORTEE,FORCE1*(PORTEE-LONG1)*x/PORTEE+FORCE1*(LONG1-x))</f>
        <v>537.5</v>
      </c>
      <c r="I50">
        <f>IF(x&lt;LONG2,FORCE2*(PORTEE-LONG2)*x/PORTEE,FORCE2*(PORTEE-LONG2)*x/PORTEE+FORCE2*(LONG2-x))</f>
        <v>6937.500000000004</v>
      </c>
      <c r="J50">
        <f t="shared" si="4"/>
        <v>7475.000000000004</v>
      </c>
    </row>
    <row r="51" spans="1:10" ht="12.75">
      <c r="A51">
        <f t="shared" si="5"/>
        <v>3.800000000000002</v>
      </c>
      <c r="B51">
        <f t="shared" si="6"/>
        <v>-0.00034844444444444457</v>
      </c>
      <c r="C51">
        <f t="shared" si="7"/>
        <v>-0.004228477366255145</v>
      </c>
      <c r="D51">
        <f t="shared" si="2"/>
        <v>-0.004576921810699589</v>
      </c>
      <c r="E51">
        <f>IF(x&lt;LONG1,-FORCE1*(PORTEE-LONG1)/PORTEE,-FORCE1*(PORTEE-LONG1)/PORTEE+FORCE1)</f>
        <v>125</v>
      </c>
      <c r="F51">
        <f>IF(x&lt;LONG2,-FORCE2*(PORTEE-LONG2)/PORTEE,-FORCE2*(PORTEE-LONG2)/PORTEE+FORCE2)</f>
        <v>-1875</v>
      </c>
      <c r="G51">
        <f t="shared" si="3"/>
        <v>-1750</v>
      </c>
      <c r="H51">
        <f>IF(x&lt;LONG1,FORCE1*(PORTEE-LONG1)*x/PORTEE,FORCE1*(PORTEE-LONG1)*x/PORTEE+FORCE1*(LONG1-x))</f>
        <v>525</v>
      </c>
      <c r="I51">
        <f>IF(x&lt;LONG2,FORCE2*(PORTEE-LONG2)*x/PORTEE,FORCE2*(PORTEE-LONG2)*x/PORTEE+FORCE2*(LONG2-x))</f>
        <v>7125.000000000004</v>
      </c>
      <c r="J51">
        <f t="shared" si="4"/>
        <v>7650.000000000004</v>
      </c>
    </row>
    <row r="52" spans="1:10" ht="12.75">
      <c r="A52">
        <f t="shared" si="5"/>
        <v>3.900000000000002</v>
      </c>
      <c r="B52">
        <f t="shared" si="6"/>
        <v>-0.00034637219935985367</v>
      </c>
      <c r="C52">
        <f t="shared" si="7"/>
        <v>-0.004257366255144034</v>
      </c>
      <c r="D52">
        <f t="shared" si="2"/>
        <v>-0.004603738454503887</v>
      </c>
      <c r="E52">
        <f>IF(x&lt;LONG1,-FORCE1*(PORTEE-LONG1)/PORTEE,-FORCE1*(PORTEE-LONG1)/PORTEE+FORCE1)</f>
        <v>125</v>
      </c>
      <c r="F52">
        <f>IF(x&lt;LONG2,-FORCE2*(PORTEE-LONG2)/PORTEE,-FORCE2*(PORTEE-LONG2)/PORTEE+FORCE2)</f>
        <v>-1875</v>
      </c>
      <c r="G52">
        <f t="shared" si="3"/>
        <v>-1750</v>
      </c>
      <c r="H52">
        <f>IF(x&lt;LONG1,FORCE1*(PORTEE-LONG1)*x/PORTEE,FORCE1*(PORTEE-LONG1)*x/PORTEE+FORCE1*(LONG1-x))</f>
        <v>512.4999999999995</v>
      </c>
      <c r="I52">
        <f>IF(x&lt;LONG2,FORCE2*(PORTEE-LONG2)*x/PORTEE,FORCE2*(PORTEE-LONG2)*x/PORTEE+FORCE2*(LONG2-x))</f>
        <v>7312.500000000004</v>
      </c>
      <c r="J52">
        <f t="shared" si="4"/>
        <v>7825.000000000004</v>
      </c>
    </row>
    <row r="53" spans="1:10" ht="12.75">
      <c r="A53">
        <f t="shared" si="5"/>
        <v>4.000000000000002</v>
      </c>
      <c r="B53">
        <f t="shared" si="6"/>
        <v>-0.0003438500228623685</v>
      </c>
      <c r="C53">
        <f t="shared" si="7"/>
        <v>-0.004279835390946503</v>
      </c>
      <c r="D53">
        <f t="shared" si="2"/>
        <v>-0.0046236854138088715</v>
      </c>
      <c r="E53">
        <f>IF(x&lt;LONG1,-FORCE1*(PORTEE-LONG1)/PORTEE,-FORCE1*(PORTEE-LONG1)/PORTEE+FORCE1)</f>
        <v>125</v>
      </c>
      <c r="F53">
        <f>IF(x&lt;LONG2,-FORCE2*(PORTEE-LONG2)/PORTEE,-FORCE2*(PORTEE-LONG2)/PORTEE+FORCE2)</f>
        <v>-1875</v>
      </c>
      <c r="G53">
        <f t="shared" si="3"/>
        <v>-1750</v>
      </c>
      <c r="H53">
        <f>IF(x&lt;LONG1,FORCE1*(PORTEE-LONG1)*x/PORTEE,FORCE1*(PORTEE-LONG1)*x/PORTEE+FORCE1*(LONG1-x))</f>
        <v>499.99999999999955</v>
      </c>
      <c r="I53">
        <f>IF(x&lt;LONG2,FORCE2*(PORTEE-LONG2)*x/PORTEE,FORCE2*(PORTEE-LONG2)*x/PORTEE+FORCE2*(LONG2-x))</f>
        <v>7500.000000000004</v>
      </c>
      <c r="J53">
        <f t="shared" si="4"/>
        <v>8000.000000000004</v>
      </c>
    </row>
    <row r="54" spans="1:10" ht="12.75">
      <c r="A54">
        <f t="shared" si="5"/>
        <v>4.100000000000001</v>
      </c>
      <c r="B54">
        <f t="shared" si="6"/>
        <v>-0.00034088888888888857</v>
      </c>
      <c r="C54">
        <f t="shared" si="7"/>
        <v>-0.004295720164609053</v>
      </c>
      <c r="D54">
        <f t="shared" si="2"/>
        <v>-0.004636609053497942</v>
      </c>
      <c r="E54">
        <f>IF(x&lt;LONG1,-FORCE1*(PORTEE-LONG1)/PORTEE,-FORCE1*(PORTEE-LONG1)/PORTEE+FORCE1)</f>
        <v>125</v>
      </c>
      <c r="F54">
        <f>IF(x&lt;LONG2,-FORCE2*(PORTEE-LONG2)/PORTEE,-FORCE2*(PORTEE-LONG2)/PORTEE+FORCE2)</f>
        <v>-1875</v>
      </c>
      <c r="G54">
        <f t="shared" si="3"/>
        <v>-1750</v>
      </c>
      <c r="H54">
        <f>IF(x&lt;LONG1,FORCE1*(PORTEE-LONG1)*x/PORTEE,FORCE1*(PORTEE-LONG1)*x/PORTEE+FORCE1*(LONG1-x))</f>
        <v>487.5</v>
      </c>
      <c r="I54">
        <f>IF(x&lt;LONG2,FORCE2*(PORTEE-LONG2)*x/PORTEE,FORCE2*(PORTEE-LONG2)*x/PORTEE+FORCE2*(LONG2-x))</f>
        <v>7687.500000000003</v>
      </c>
      <c r="J54">
        <f t="shared" si="4"/>
        <v>8175.000000000003</v>
      </c>
    </row>
    <row r="55" spans="1:10" ht="12.75">
      <c r="A55">
        <f t="shared" si="5"/>
        <v>4.200000000000001</v>
      </c>
      <c r="B55">
        <f t="shared" si="6"/>
        <v>-0.0003374997713763147</v>
      </c>
      <c r="C55">
        <f t="shared" si="7"/>
        <v>-0.004304855967078189</v>
      </c>
      <c r="D55">
        <f t="shared" si="2"/>
        <v>-0.004642355738454504</v>
      </c>
      <c r="E55">
        <f>IF(x&lt;LONG1,-FORCE1*(PORTEE-LONG1)/PORTEE,-FORCE1*(PORTEE-LONG1)/PORTEE+FORCE1)</f>
        <v>125</v>
      </c>
      <c r="F55">
        <f>IF(x&lt;LONG2,-FORCE2*(PORTEE-LONG2)/PORTEE,-FORCE2*(PORTEE-LONG2)/PORTEE+FORCE2)</f>
        <v>-1875</v>
      </c>
      <c r="G55">
        <f t="shared" si="3"/>
        <v>-1750</v>
      </c>
      <c r="H55">
        <f>IF(x&lt;LONG1,FORCE1*(PORTEE-LONG1)*x/PORTEE,FORCE1*(PORTEE-LONG1)*x/PORTEE+FORCE1*(LONG1-x))</f>
        <v>475</v>
      </c>
      <c r="I55">
        <f>IF(x&lt;LONG2,FORCE2*(PORTEE-LONG2)*x/PORTEE,FORCE2*(PORTEE-LONG2)*x/PORTEE+FORCE2*(LONG2-x))</f>
        <v>7875.000000000002</v>
      </c>
      <c r="J55">
        <f t="shared" si="4"/>
        <v>8350.000000000002</v>
      </c>
    </row>
    <row r="56" spans="1:10" ht="12.75">
      <c r="A56">
        <f t="shared" si="5"/>
        <v>4.300000000000001</v>
      </c>
      <c r="B56">
        <f t="shared" si="6"/>
        <v>-0.0003336936442615453</v>
      </c>
      <c r="C56">
        <f t="shared" si="7"/>
        <v>-0.004307078189300411</v>
      </c>
      <c r="D56">
        <f t="shared" si="2"/>
        <v>-0.004640771833561957</v>
      </c>
      <c r="E56">
        <f>IF(x&lt;LONG1,-FORCE1*(PORTEE-LONG1)/PORTEE,-FORCE1*(PORTEE-LONG1)/PORTEE+FORCE1)</f>
        <v>125</v>
      </c>
      <c r="F56">
        <f>IF(x&lt;LONG2,-FORCE2*(PORTEE-LONG2)/PORTEE,-FORCE2*(PORTEE-LONG2)/PORTEE+FORCE2)</f>
        <v>-1875</v>
      </c>
      <c r="G56">
        <f t="shared" si="3"/>
        <v>-1750</v>
      </c>
      <c r="H56">
        <f>IF(x&lt;LONG1,FORCE1*(PORTEE-LONG1)*x/PORTEE,FORCE1*(PORTEE-LONG1)*x/PORTEE+FORCE1*(LONG1-x))</f>
        <v>462.49999999999955</v>
      </c>
      <c r="I56">
        <f>IF(x&lt;LONG2,FORCE2*(PORTEE-LONG2)*x/PORTEE,FORCE2*(PORTEE-LONG2)*x/PORTEE+FORCE2*(LONG2-x))</f>
        <v>8062.500000000001</v>
      </c>
      <c r="J56">
        <f t="shared" si="4"/>
        <v>8525</v>
      </c>
    </row>
    <row r="57" spans="1:10" ht="12.75">
      <c r="A57">
        <f t="shared" si="5"/>
        <v>4.4</v>
      </c>
      <c r="B57">
        <f t="shared" si="6"/>
        <v>-0.00032948148148148154</v>
      </c>
      <c r="C57">
        <f t="shared" si="7"/>
        <v>-0.004302222222222222</v>
      </c>
      <c r="D57">
        <f t="shared" si="2"/>
        <v>-0.004631703703703704</v>
      </c>
      <c r="E57">
        <f>IF(x&lt;LONG1,-FORCE1*(PORTEE-LONG1)/PORTEE,-FORCE1*(PORTEE-LONG1)/PORTEE+FORCE1)</f>
        <v>125</v>
      </c>
      <c r="F57">
        <f>IF(x&lt;LONG2,-FORCE2*(PORTEE-LONG2)/PORTEE,-FORCE2*(PORTEE-LONG2)/PORTEE+FORCE2)</f>
        <v>-1875</v>
      </c>
      <c r="G57">
        <f t="shared" si="3"/>
        <v>-1750</v>
      </c>
      <c r="H57">
        <f>IF(x&lt;LONG1,FORCE1*(PORTEE-LONG1)*x/PORTEE,FORCE1*(PORTEE-LONG1)*x/PORTEE+FORCE1*(LONG1-x))</f>
        <v>450</v>
      </c>
      <c r="I57">
        <f>IF(x&lt;LONG2,FORCE2*(PORTEE-LONG2)*x/PORTEE,FORCE2*(PORTEE-LONG2)*x/PORTEE+FORCE2*(LONG2-x))</f>
        <v>8250</v>
      </c>
      <c r="J57">
        <f t="shared" si="4"/>
        <v>8700</v>
      </c>
    </row>
    <row r="58" spans="1:10" ht="12.75">
      <c r="A58">
        <f t="shared" si="5"/>
        <v>4.5</v>
      </c>
      <c r="B58">
        <f t="shared" si="6"/>
        <v>-0.0003248742569730224</v>
      </c>
      <c r="C58">
        <f t="shared" si="7"/>
        <v>-0.004290123456790124</v>
      </c>
      <c r="D58">
        <f t="shared" si="2"/>
        <v>-0.004614997713763146</v>
      </c>
      <c r="E58">
        <f>IF(x&lt;LONG1,-FORCE1*(PORTEE-LONG1)/PORTEE,-FORCE1*(PORTEE-LONG1)/PORTEE+FORCE1)</f>
        <v>125</v>
      </c>
      <c r="F58">
        <f>IF(x&lt;LONG2,-FORCE2*(PORTEE-LONG2)/PORTEE,-FORCE2*(PORTEE-LONG2)/PORTEE+FORCE2)</f>
        <v>-1875</v>
      </c>
      <c r="G58">
        <f t="shared" si="3"/>
        <v>-1750</v>
      </c>
      <c r="H58">
        <f>IF(x&lt;LONG1,FORCE1*(PORTEE-LONG1)*x/PORTEE,FORCE1*(PORTEE-LONG1)*x/PORTEE+FORCE1*(LONG1-x))</f>
        <v>437.5</v>
      </c>
      <c r="I58">
        <f>IF(x&lt;LONG2,FORCE2*(PORTEE-LONG2)*x/PORTEE,FORCE2*(PORTEE-LONG2)*x/PORTEE+FORCE2*(LONG2-x))</f>
        <v>8437.5</v>
      </c>
      <c r="J58">
        <f t="shared" si="4"/>
        <v>8875</v>
      </c>
    </row>
    <row r="59" spans="1:10" ht="12.75">
      <c r="A59">
        <f t="shared" si="5"/>
        <v>4.6</v>
      </c>
      <c r="B59">
        <f t="shared" si="6"/>
        <v>-0.00031988294467306824</v>
      </c>
      <c r="C59">
        <f t="shared" si="7"/>
        <v>-0.004270617283950618</v>
      </c>
      <c r="D59">
        <f t="shared" si="2"/>
        <v>-0.004590500228623687</v>
      </c>
      <c r="E59">
        <f>IF(x&lt;LONG1,-FORCE1*(PORTEE-LONG1)/PORTEE,-FORCE1*(PORTEE-LONG1)/PORTEE+FORCE1)</f>
        <v>125</v>
      </c>
      <c r="F59">
        <f>IF(x&lt;LONG2,-FORCE2*(PORTEE-LONG2)/PORTEE,-FORCE2*(PORTEE-LONG2)/PORTEE+FORCE2)</f>
        <v>-1875</v>
      </c>
      <c r="G59">
        <f t="shared" si="3"/>
        <v>-1750</v>
      </c>
      <c r="H59">
        <f>IF(x&lt;LONG1,FORCE1*(PORTEE-LONG1)*x/PORTEE,FORCE1*(PORTEE-LONG1)*x/PORTEE+FORCE1*(LONG1-x))</f>
        <v>425</v>
      </c>
      <c r="I59">
        <f>IF(x&lt;LONG2,FORCE2*(PORTEE-LONG2)*x/PORTEE,FORCE2*(PORTEE-LONG2)*x/PORTEE+FORCE2*(LONG2-x))</f>
        <v>8625</v>
      </c>
      <c r="J59">
        <f t="shared" si="4"/>
        <v>9050</v>
      </c>
    </row>
    <row r="60" spans="1:10" ht="12.75">
      <c r="A60">
        <f t="shared" si="5"/>
        <v>4.699999999999999</v>
      </c>
      <c r="B60">
        <f t="shared" si="6"/>
        <v>-0.00031451851851851877</v>
      </c>
      <c r="C60">
        <f t="shared" si="7"/>
        <v>-0.004243539094650206</v>
      </c>
      <c r="D60">
        <f t="shared" si="2"/>
        <v>-0.004558057613168725</v>
      </c>
      <c r="E60">
        <f>IF(x&lt;LONG1,-FORCE1*(PORTEE-LONG1)/PORTEE,-FORCE1*(PORTEE-LONG1)/PORTEE+FORCE1)</f>
        <v>125</v>
      </c>
      <c r="F60">
        <f>IF(x&lt;LONG2,-FORCE2*(PORTEE-LONG2)/PORTEE,-FORCE2*(PORTEE-LONG2)/PORTEE+FORCE2)</f>
        <v>-1875</v>
      </c>
      <c r="G60">
        <f t="shared" si="3"/>
        <v>-1750</v>
      </c>
      <c r="H60">
        <f>IF(x&lt;LONG1,FORCE1*(PORTEE-LONG1)*x/PORTEE,FORCE1*(PORTEE-LONG1)*x/PORTEE+FORCE1*(LONG1-x))</f>
        <v>412.5</v>
      </c>
      <c r="I60">
        <f>IF(x&lt;LONG2,FORCE2*(PORTEE-LONG2)*x/PORTEE,FORCE2*(PORTEE-LONG2)*x/PORTEE+FORCE2*(LONG2-x))</f>
        <v>8812.499999999998</v>
      </c>
      <c r="J60">
        <f t="shared" si="4"/>
        <v>9224.999999999998</v>
      </c>
    </row>
    <row r="61" spans="1:10" ht="12.75">
      <c r="A61">
        <f t="shared" si="5"/>
        <v>4.799999999999999</v>
      </c>
      <c r="B61">
        <f t="shared" si="6"/>
        <v>-0.0003087919524462734</v>
      </c>
      <c r="C61">
        <f t="shared" si="7"/>
        <v>-0.004208724279835391</v>
      </c>
      <c r="D61">
        <f t="shared" si="2"/>
        <v>-0.004517516232281664</v>
      </c>
      <c r="E61">
        <f>IF(x&lt;LONG1,-FORCE1*(PORTEE-LONG1)/PORTEE,-FORCE1*(PORTEE-LONG1)/PORTEE+FORCE1)</f>
        <v>125</v>
      </c>
      <c r="F61">
        <f>IF(x&lt;LONG2,-FORCE2*(PORTEE-LONG2)/PORTEE,-FORCE2*(PORTEE-LONG2)/PORTEE+FORCE2)</f>
        <v>-1875</v>
      </c>
      <c r="G61">
        <f t="shared" si="3"/>
        <v>-1750</v>
      </c>
      <c r="H61">
        <f>IF(x&lt;LONG1,FORCE1*(PORTEE-LONG1)*x/PORTEE,FORCE1*(PORTEE-LONG1)*x/PORTEE+FORCE1*(LONG1-x))</f>
        <v>400</v>
      </c>
      <c r="I61">
        <f>IF(x&lt;LONG2,FORCE2*(PORTEE-LONG2)*x/PORTEE,FORCE2*(PORTEE-LONG2)*x/PORTEE+FORCE2*(LONG2-x))</f>
        <v>8999.999999999998</v>
      </c>
      <c r="J61">
        <f t="shared" si="4"/>
        <v>9399.999999999998</v>
      </c>
    </row>
    <row r="62" spans="1:10" ht="12.75">
      <c r="A62">
        <f t="shared" si="5"/>
        <v>4.899999999999999</v>
      </c>
      <c r="B62">
        <f t="shared" si="6"/>
        <v>-0.00030271422039323246</v>
      </c>
      <c r="C62">
        <f t="shared" si="7"/>
        <v>-0.004166008230452675</v>
      </c>
      <c r="D62">
        <f t="shared" si="2"/>
        <v>-0.004468722450845907</v>
      </c>
      <c r="E62">
        <f>IF(x&lt;LONG1,-FORCE1*(PORTEE-LONG1)/PORTEE,-FORCE1*(PORTEE-LONG1)/PORTEE+FORCE1)</f>
        <v>125</v>
      </c>
      <c r="F62">
        <f>IF(x&lt;LONG2,-FORCE2*(PORTEE-LONG2)/PORTEE,-FORCE2*(PORTEE-LONG2)/PORTEE+FORCE2)</f>
        <v>-1875</v>
      </c>
      <c r="G62">
        <f t="shared" si="3"/>
        <v>-1750</v>
      </c>
      <c r="H62">
        <f>IF(x&lt;LONG1,FORCE1*(PORTEE-LONG1)*x/PORTEE,FORCE1*(PORTEE-LONG1)*x/PORTEE+FORCE1*(LONG1-x))</f>
        <v>387.50000000000045</v>
      </c>
      <c r="I62">
        <f>IF(x&lt;LONG2,FORCE2*(PORTEE-LONG2)*x/PORTEE,FORCE2*(PORTEE-LONG2)*x/PORTEE+FORCE2*(LONG2-x))</f>
        <v>9187.499999999998</v>
      </c>
      <c r="J62">
        <f t="shared" si="4"/>
        <v>9574.999999999998</v>
      </c>
    </row>
    <row r="63" spans="1:10" ht="12.75">
      <c r="A63">
        <f t="shared" si="5"/>
        <v>4.999999999999998</v>
      </c>
      <c r="B63">
        <f t="shared" si="6"/>
        <v>-0.00029629629629629624</v>
      </c>
      <c r="C63">
        <f t="shared" si="7"/>
        <v>-0.00411522633744856</v>
      </c>
      <c r="D63">
        <f t="shared" si="2"/>
        <v>-0.004411522633744856</v>
      </c>
      <c r="E63">
        <f>IF(x&lt;LONG1,-FORCE1*(PORTEE-LONG1)/PORTEE,-FORCE1*(PORTEE-LONG1)/PORTEE+FORCE1)</f>
        <v>125</v>
      </c>
      <c r="F63">
        <f>IF(x&lt;LONG2,-FORCE2*(PORTEE-LONG2)/PORTEE,-FORCE2*(PORTEE-LONG2)/PORTEE+FORCE2)</f>
        <v>3125</v>
      </c>
      <c r="G63">
        <f t="shared" si="3"/>
        <v>3250</v>
      </c>
      <c r="H63">
        <f>IF(x&lt;LONG1,FORCE1*(PORTEE-LONG1)*x/PORTEE,FORCE1*(PORTEE-LONG1)*x/PORTEE+FORCE1*(LONG1-x))</f>
        <v>375</v>
      </c>
      <c r="I63">
        <f>IF(x&lt;LONG2,FORCE2*(PORTEE-LONG2)*x/PORTEE,FORCE2*(PORTEE-LONG2)*x/PORTEE+FORCE2*(LONG2-x))</f>
        <v>9375.000000000005</v>
      </c>
      <c r="J63">
        <f t="shared" si="4"/>
        <v>9750.000000000005</v>
      </c>
    </row>
    <row r="64" spans="1:10" ht="12.75">
      <c r="A64">
        <f t="shared" si="5"/>
        <v>5.099999999999998</v>
      </c>
      <c r="B64">
        <f t="shared" si="6"/>
        <v>-0.00028954915409236425</v>
      </c>
      <c r="C64">
        <f t="shared" si="7"/>
        <v>-0.004056287151348881</v>
      </c>
      <c r="D64">
        <f t="shared" si="2"/>
        <v>-0.004345836305441245</v>
      </c>
      <c r="E64">
        <f>IF(x&lt;LONG1,-FORCE1*(PORTEE-LONG1)/PORTEE,-FORCE1*(PORTEE-LONG1)/PORTEE+FORCE1)</f>
        <v>125</v>
      </c>
      <c r="F64">
        <f>IF(x&lt;LONG2,-FORCE2*(PORTEE-LONG2)/PORTEE,-FORCE2*(PORTEE-LONG2)/PORTEE+FORCE2)</f>
        <v>3125</v>
      </c>
      <c r="G64">
        <f t="shared" si="3"/>
        <v>3250</v>
      </c>
      <c r="H64">
        <f>IF(x&lt;LONG1,FORCE1*(PORTEE-LONG1)*x/PORTEE,FORCE1*(PORTEE-LONG1)*x/PORTEE+FORCE1*(LONG1-x))</f>
        <v>362.5</v>
      </c>
      <c r="I64">
        <f>IF(x&lt;LONG2,FORCE2*(PORTEE-LONG2)*x/PORTEE,FORCE2*(PORTEE-LONG2)*x/PORTEE+FORCE2*(LONG2-x))</f>
        <v>9062.500000000007</v>
      </c>
      <c r="J64">
        <f t="shared" si="4"/>
        <v>9425.000000000007</v>
      </c>
    </row>
    <row r="65" spans="1:10" ht="12.75">
      <c r="A65">
        <f t="shared" si="5"/>
        <v>5.1999999999999975</v>
      </c>
      <c r="B65">
        <f t="shared" si="6"/>
        <v>-0.00028248376771833556</v>
      </c>
      <c r="C65">
        <f t="shared" si="7"/>
        <v>-0.0039893918609968</v>
      </c>
      <c r="D65">
        <f t="shared" si="2"/>
        <v>-0.004271875628715135</v>
      </c>
      <c r="E65">
        <f>IF(x&lt;LONG1,-FORCE1*(PORTEE-LONG1)/PORTEE,-FORCE1*(PORTEE-LONG1)/PORTEE+FORCE1)</f>
        <v>125</v>
      </c>
      <c r="F65">
        <f>IF(x&lt;LONG2,-FORCE2*(PORTEE-LONG2)/PORTEE,-FORCE2*(PORTEE-LONG2)/PORTEE+FORCE2)</f>
        <v>3125</v>
      </c>
      <c r="G65">
        <f t="shared" si="3"/>
        <v>3250</v>
      </c>
      <c r="H65">
        <f>IF(x&lt;LONG1,FORCE1*(PORTEE-LONG1)*x/PORTEE,FORCE1*(PORTEE-LONG1)*x/PORTEE+FORCE1*(LONG1-x))</f>
        <v>350.0000000000009</v>
      </c>
      <c r="I65">
        <f>IF(x&lt;LONG2,FORCE2*(PORTEE-LONG2)*x/PORTEE,FORCE2*(PORTEE-LONG2)*x/PORTEE+FORCE2*(LONG2-x))</f>
        <v>8750.000000000007</v>
      </c>
      <c r="J65">
        <f t="shared" si="4"/>
        <v>9100.000000000007</v>
      </c>
    </row>
    <row r="66" spans="1:10" ht="12.75">
      <c r="A66">
        <f t="shared" si="5"/>
        <v>5.299999999999997</v>
      </c>
      <c r="B66">
        <f t="shared" si="6"/>
        <v>-0.0002751111111111113</v>
      </c>
      <c r="C66">
        <f t="shared" si="7"/>
        <v>-0.003914814814814816</v>
      </c>
      <c r="D66">
        <f t="shared" si="2"/>
        <v>-0.004189925925925928</v>
      </c>
      <c r="E66">
        <f>IF(x&lt;LONG1,-FORCE1*(PORTEE-LONG1)/PORTEE,-FORCE1*(PORTEE-LONG1)/PORTEE+FORCE1)</f>
        <v>125</v>
      </c>
      <c r="F66">
        <f>IF(x&lt;LONG2,-FORCE2*(PORTEE-LONG2)/PORTEE,-FORCE2*(PORTEE-LONG2)/PORTEE+FORCE2)</f>
        <v>3125</v>
      </c>
      <c r="G66">
        <f t="shared" si="3"/>
        <v>3250</v>
      </c>
      <c r="H66">
        <f>IF(x&lt;LONG1,FORCE1*(PORTEE-LONG1)*x/PORTEE,FORCE1*(PORTEE-LONG1)*x/PORTEE+FORCE1*(LONG1-x))</f>
        <v>337.5</v>
      </c>
      <c r="I66">
        <f>IF(x&lt;LONG2,FORCE2*(PORTEE-LONG2)*x/PORTEE,FORCE2*(PORTEE-LONG2)*x/PORTEE+FORCE2*(LONG2-x))</f>
        <v>8437.50000000001</v>
      </c>
      <c r="J66">
        <f t="shared" si="4"/>
        <v>8775.00000000001</v>
      </c>
    </row>
    <row r="67" spans="1:10" ht="12.75">
      <c r="A67">
        <f t="shared" si="5"/>
        <v>5.399999999999997</v>
      </c>
      <c r="B67">
        <f t="shared" si="6"/>
        <v>-0.00026744215820759037</v>
      </c>
      <c r="C67">
        <f t="shared" si="7"/>
        <v>-0.0038328303612254256</v>
      </c>
      <c r="D67">
        <f t="shared" si="2"/>
        <v>-0.004100272519433016</v>
      </c>
      <c r="E67">
        <f>IF(x&lt;LONG1,-FORCE1*(PORTEE-LONG1)/PORTEE,-FORCE1*(PORTEE-LONG1)/PORTEE+FORCE1)</f>
        <v>125</v>
      </c>
      <c r="F67">
        <f>IF(x&lt;LONG2,-FORCE2*(PORTEE-LONG2)/PORTEE,-FORCE2*(PORTEE-LONG2)/PORTEE+FORCE2)</f>
        <v>3125</v>
      </c>
      <c r="G67">
        <f t="shared" si="3"/>
        <v>3250</v>
      </c>
      <c r="H67">
        <f>IF(x&lt;LONG1,FORCE1*(PORTEE-LONG1)*x/PORTEE,FORCE1*(PORTEE-LONG1)*x/PORTEE+FORCE1*(LONG1-x))</f>
        <v>325.0000000000009</v>
      </c>
      <c r="I67">
        <f>IF(x&lt;LONG2,FORCE2*(PORTEE-LONG2)*x/PORTEE,FORCE2*(PORTEE-LONG2)*x/PORTEE+FORCE2*(LONG2-x))</f>
        <v>8125.000000000011</v>
      </c>
      <c r="J67">
        <f t="shared" si="4"/>
        <v>8450.000000000011</v>
      </c>
    </row>
    <row r="68" spans="1:10" ht="12.75">
      <c r="A68">
        <f t="shared" si="5"/>
        <v>5.4999999999999964</v>
      </c>
      <c r="B68">
        <f t="shared" si="6"/>
        <v>-0.0002594878829446734</v>
      </c>
      <c r="C68">
        <f t="shared" si="7"/>
        <v>-0.003743712848651124</v>
      </c>
      <c r="D68">
        <f t="shared" si="2"/>
        <v>-0.004003200731595797</v>
      </c>
      <c r="E68">
        <f>IF(x&lt;LONG1,-FORCE1*(PORTEE-LONG1)/PORTEE,-FORCE1*(PORTEE-LONG1)/PORTEE+FORCE1)</f>
        <v>125</v>
      </c>
      <c r="F68">
        <f>IF(x&lt;LONG2,-FORCE2*(PORTEE-LONG2)/PORTEE,-FORCE2*(PORTEE-LONG2)/PORTEE+FORCE2)</f>
        <v>3125</v>
      </c>
      <c r="G68">
        <f t="shared" si="3"/>
        <v>3250</v>
      </c>
      <c r="H68">
        <f>IF(x&lt;LONG1,FORCE1*(PORTEE-LONG1)*x/PORTEE,FORCE1*(PORTEE-LONG1)*x/PORTEE+FORCE1*(LONG1-x))</f>
        <v>312.5000000000009</v>
      </c>
      <c r="I68">
        <f>IF(x&lt;LONG2,FORCE2*(PORTEE-LONG2)*x/PORTEE,FORCE2*(PORTEE-LONG2)*x/PORTEE+FORCE2*(LONG2-x))</f>
        <v>7812.500000000011</v>
      </c>
      <c r="J68">
        <f t="shared" si="4"/>
        <v>8125.000000000012</v>
      </c>
    </row>
    <row r="69" spans="1:10" ht="12.75">
      <c r="A69">
        <f t="shared" si="5"/>
        <v>5.599999999999996</v>
      </c>
      <c r="B69">
        <f t="shared" si="6"/>
        <v>-0.0002512592592592599</v>
      </c>
      <c r="C69">
        <f t="shared" si="7"/>
        <v>-0.0036477366255144076</v>
      </c>
      <c r="D69">
        <f t="shared" si="2"/>
        <v>-0.0038989958847736672</v>
      </c>
      <c r="E69">
        <f>IF(x&lt;LONG1,-FORCE1*(PORTEE-LONG1)/PORTEE,-FORCE1*(PORTEE-LONG1)/PORTEE+FORCE1)</f>
        <v>125</v>
      </c>
      <c r="F69">
        <f>IF(x&lt;LONG2,-FORCE2*(PORTEE-LONG2)/PORTEE,-FORCE2*(PORTEE-LONG2)/PORTEE+FORCE2)</f>
        <v>3125</v>
      </c>
      <c r="G69">
        <f t="shared" si="3"/>
        <v>3250</v>
      </c>
      <c r="H69">
        <f>IF(x&lt;LONG1,FORCE1*(PORTEE-LONG1)*x/PORTEE,FORCE1*(PORTEE-LONG1)*x/PORTEE+FORCE1*(LONG1-x))</f>
        <v>300</v>
      </c>
      <c r="I69">
        <f>IF(x&lt;LONG2,FORCE2*(PORTEE-LONG2)*x/PORTEE,FORCE2*(PORTEE-LONG2)*x/PORTEE+FORCE2*(LONG2-x))</f>
        <v>7500.000000000013</v>
      </c>
      <c r="J69">
        <f t="shared" si="4"/>
        <v>7800.000000000013</v>
      </c>
    </row>
    <row r="70" spans="1:10" ht="12.75">
      <c r="A70">
        <f t="shared" si="5"/>
        <v>5.699999999999996</v>
      </c>
      <c r="B70">
        <f t="shared" si="6"/>
        <v>-0.00024276726108824918</v>
      </c>
      <c r="C70">
        <f t="shared" si="7"/>
        <v>-0.0035451760402377733</v>
      </c>
      <c r="D70">
        <f t="shared" si="2"/>
        <v>-0.0037879433013260225</v>
      </c>
      <c r="E70">
        <f>IF(x&lt;LONG1,-FORCE1*(PORTEE-LONG1)/PORTEE,-FORCE1*(PORTEE-LONG1)/PORTEE+FORCE1)</f>
        <v>125</v>
      </c>
      <c r="F70">
        <f>IF(x&lt;LONG2,-FORCE2*(PORTEE-LONG2)/PORTEE,-FORCE2*(PORTEE-LONG2)/PORTEE+FORCE2)</f>
        <v>3125</v>
      </c>
      <c r="G70">
        <f t="shared" si="3"/>
        <v>3250</v>
      </c>
      <c r="H70">
        <f>IF(x&lt;LONG1,FORCE1*(PORTEE-LONG1)*x/PORTEE,FORCE1*(PORTEE-LONG1)*x/PORTEE+FORCE1*(LONG1-x))</f>
        <v>287.5000000000009</v>
      </c>
      <c r="I70">
        <f>IF(x&lt;LONG2,FORCE2*(PORTEE-LONG2)*x/PORTEE,FORCE2*(PORTEE-LONG2)*x/PORTEE+FORCE2*(LONG2-x))</f>
        <v>7187.500000000015</v>
      </c>
      <c r="J70">
        <f t="shared" si="4"/>
        <v>7475.0000000000155</v>
      </c>
    </row>
    <row r="71" spans="1:10" ht="12.75">
      <c r="A71">
        <f t="shared" si="5"/>
        <v>5.799999999999995</v>
      </c>
      <c r="B71">
        <f t="shared" si="6"/>
        <v>-0.00023402286236854177</v>
      </c>
      <c r="C71">
        <f t="shared" si="7"/>
        <v>-0.0034363054412437184</v>
      </c>
      <c r="D71">
        <f t="shared" si="2"/>
        <v>-0.00367032830361226</v>
      </c>
      <c r="E71">
        <f>IF(x&lt;LONG1,-FORCE1*(PORTEE-LONG1)/PORTEE,-FORCE1*(PORTEE-LONG1)/PORTEE+FORCE1)</f>
        <v>125</v>
      </c>
      <c r="F71">
        <f>IF(x&lt;LONG2,-FORCE2*(PORTEE-LONG2)/PORTEE,-FORCE2*(PORTEE-LONG2)/PORTEE+FORCE2)</f>
        <v>3125</v>
      </c>
      <c r="G71">
        <f t="shared" si="3"/>
        <v>3250</v>
      </c>
      <c r="H71">
        <f>IF(x&lt;LONG1,FORCE1*(PORTEE-LONG1)*x/PORTEE,FORCE1*(PORTEE-LONG1)*x/PORTEE+FORCE1*(LONG1-x))</f>
        <v>275.0000000000009</v>
      </c>
      <c r="I71">
        <f>IF(x&lt;LONG2,FORCE2*(PORTEE-LONG2)*x/PORTEE,FORCE2*(PORTEE-LONG2)*x/PORTEE+FORCE2*(LONG2-x))</f>
        <v>6875.000000000015</v>
      </c>
      <c r="J71">
        <f t="shared" si="4"/>
        <v>7150.0000000000155</v>
      </c>
    </row>
    <row r="72" spans="1:10" ht="12.75">
      <c r="A72">
        <f t="shared" si="5"/>
        <v>5.899999999999995</v>
      </c>
      <c r="B72">
        <f t="shared" si="6"/>
        <v>-0.0002250370370370379</v>
      </c>
      <c r="C72">
        <f t="shared" si="7"/>
        <v>-0.0033213991769547387</v>
      </c>
      <c r="D72">
        <f t="shared" si="2"/>
        <v>-0.0035464362139917766</v>
      </c>
      <c r="E72">
        <f>IF(x&lt;LONG1,-FORCE1*(PORTEE-LONG1)/PORTEE,-FORCE1*(PORTEE-LONG1)/PORTEE+FORCE1)</f>
        <v>125</v>
      </c>
      <c r="F72">
        <f>IF(x&lt;LONG2,-FORCE2*(PORTEE-LONG2)/PORTEE,-FORCE2*(PORTEE-LONG2)/PORTEE+FORCE2)</f>
        <v>3125</v>
      </c>
      <c r="G72">
        <f t="shared" si="3"/>
        <v>3250</v>
      </c>
      <c r="H72">
        <f>IF(x&lt;LONG1,FORCE1*(PORTEE-LONG1)*x/PORTEE,FORCE1*(PORTEE-LONG1)*x/PORTEE+FORCE1*(LONG1-x))</f>
        <v>262.5</v>
      </c>
      <c r="I72">
        <f>IF(x&lt;LONG2,FORCE2*(PORTEE-LONG2)*x/PORTEE,FORCE2*(PORTEE-LONG2)*x/PORTEE+FORCE2*(LONG2-x))</f>
        <v>6562.5000000000155</v>
      </c>
      <c r="J72">
        <f t="shared" si="4"/>
        <v>6825.0000000000155</v>
      </c>
    </row>
    <row r="73" spans="1:10" ht="12.75">
      <c r="A73">
        <f t="shared" si="5"/>
        <v>5.999999999999995</v>
      </c>
      <c r="B73">
        <f t="shared" si="6"/>
        <v>-0.00021582075903063633</v>
      </c>
      <c r="C73">
        <f t="shared" si="7"/>
        <v>-0.003200731595793331</v>
      </c>
      <c r="D73">
        <f t="shared" si="2"/>
        <v>-0.0034165523548239673</v>
      </c>
      <c r="E73">
        <f>IF(x&lt;LONG1,-FORCE1*(PORTEE-LONG1)/PORTEE,-FORCE1*(PORTEE-LONG1)/PORTEE+FORCE1)</f>
        <v>125</v>
      </c>
      <c r="F73">
        <f>IF(x&lt;LONG2,-FORCE2*(PORTEE-LONG2)/PORTEE,-FORCE2*(PORTEE-LONG2)/PORTEE+FORCE2)</f>
        <v>3125</v>
      </c>
      <c r="G73">
        <f t="shared" si="3"/>
        <v>3250</v>
      </c>
      <c r="H73">
        <f>IF(x&lt;LONG1,FORCE1*(PORTEE-LONG1)*x/PORTEE,FORCE1*(PORTEE-LONG1)*x/PORTEE+FORCE1*(LONG1-x))</f>
        <v>250.0000000000009</v>
      </c>
      <c r="I73">
        <f>IF(x&lt;LONG2,FORCE2*(PORTEE-LONG2)*x/PORTEE,FORCE2*(PORTEE-LONG2)*x/PORTEE+FORCE2*(LONG2-x))</f>
        <v>6250.000000000017</v>
      </c>
      <c r="J73">
        <f t="shared" si="4"/>
        <v>6500.000000000018</v>
      </c>
    </row>
    <row r="74" spans="1:10" ht="12.75">
      <c r="A74">
        <f t="shared" si="5"/>
        <v>6.099999999999994</v>
      </c>
      <c r="B74">
        <f t="shared" si="6"/>
        <v>-0.0002063850022862375</v>
      </c>
      <c r="C74">
        <f t="shared" si="7"/>
        <v>-0.003074577046181992</v>
      </c>
      <c r="D74">
        <f t="shared" si="2"/>
        <v>-0.0032809620484682295</v>
      </c>
      <c r="E74">
        <f>IF(x&lt;LONG1,-FORCE1*(PORTEE-LONG1)/PORTEE,-FORCE1*(PORTEE-LONG1)/PORTEE+FORCE1)</f>
        <v>125</v>
      </c>
      <c r="F74">
        <f>IF(x&lt;LONG2,-FORCE2*(PORTEE-LONG2)/PORTEE,-FORCE2*(PORTEE-LONG2)/PORTEE+FORCE2)</f>
        <v>3125</v>
      </c>
      <c r="G74">
        <f t="shared" si="3"/>
        <v>3250</v>
      </c>
      <c r="H74">
        <f>IF(x&lt;LONG1,FORCE1*(PORTEE-LONG1)*x/PORTEE,FORCE1*(PORTEE-LONG1)*x/PORTEE+FORCE1*(LONG1-x))</f>
        <v>237.5000000000009</v>
      </c>
      <c r="I74">
        <f>IF(x&lt;LONG2,FORCE2*(PORTEE-LONG2)*x/PORTEE,FORCE2*(PORTEE-LONG2)*x/PORTEE+FORCE2*(LONG2-x))</f>
        <v>5937.500000000017</v>
      </c>
      <c r="J74">
        <f t="shared" si="4"/>
        <v>6175.000000000018</v>
      </c>
    </row>
    <row r="75" spans="1:10" ht="12.75">
      <c r="A75">
        <f t="shared" si="5"/>
        <v>6.199999999999994</v>
      </c>
      <c r="B75">
        <f t="shared" si="6"/>
        <v>-0.00019674074074074168</v>
      </c>
      <c r="C75">
        <f t="shared" si="7"/>
        <v>-0.002943209876543218</v>
      </c>
      <c r="D75">
        <f t="shared" si="2"/>
        <v>-0.0031399506172839595</v>
      </c>
      <c r="E75">
        <f>IF(x&lt;LONG1,-FORCE1*(PORTEE-LONG1)/PORTEE,-FORCE1*(PORTEE-LONG1)/PORTEE+FORCE1)</f>
        <v>125</v>
      </c>
      <c r="F75">
        <f>IF(x&lt;LONG2,-FORCE2*(PORTEE-LONG2)/PORTEE,-FORCE2*(PORTEE-LONG2)/PORTEE+FORCE2)</f>
        <v>3125</v>
      </c>
      <c r="G75">
        <f t="shared" si="3"/>
        <v>3250</v>
      </c>
      <c r="H75">
        <f>IF(x&lt;LONG1,FORCE1*(PORTEE-LONG1)*x/PORTEE,FORCE1*(PORTEE-LONG1)*x/PORTEE+FORCE1*(LONG1-x))</f>
        <v>225.0000000000009</v>
      </c>
      <c r="I75">
        <f>IF(x&lt;LONG2,FORCE2*(PORTEE-LONG2)*x/PORTEE,FORCE2*(PORTEE-LONG2)*x/PORTEE+FORCE2*(LONG2-x))</f>
        <v>5625.000000000019</v>
      </c>
      <c r="J75">
        <f t="shared" si="4"/>
        <v>5850.00000000002</v>
      </c>
    </row>
    <row r="76" spans="1:10" ht="12.75">
      <c r="A76">
        <f t="shared" si="5"/>
        <v>6.299999999999994</v>
      </c>
      <c r="B76">
        <f t="shared" si="6"/>
        <v>-0.00018689894833104782</v>
      </c>
      <c r="C76">
        <f t="shared" si="7"/>
        <v>-0.0028069044352995055</v>
      </c>
      <c r="D76">
        <f t="shared" si="2"/>
        <v>-0.0029938033836305533</v>
      </c>
      <c r="E76">
        <f>IF(x&lt;LONG1,-FORCE1*(PORTEE-LONG1)/PORTEE,-FORCE1*(PORTEE-LONG1)/PORTEE+FORCE1)</f>
        <v>125</v>
      </c>
      <c r="F76">
        <f>IF(x&lt;LONG2,-FORCE2*(PORTEE-LONG2)/PORTEE,-FORCE2*(PORTEE-LONG2)/PORTEE+FORCE2)</f>
        <v>3125</v>
      </c>
      <c r="G76">
        <f t="shared" si="3"/>
        <v>3250</v>
      </c>
      <c r="H76">
        <f>IF(x&lt;LONG1,FORCE1*(PORTEE-LONG1)*x/PORTEE,FORCE1*(PORTEE-LONG1)*x/PORTEE+FORCE1*(LONG1-x))</f>
        <v>212.5000000000009</v>
      </c>
      <c r="I76">
        <f>IF(x&lt;LONG2,FORCE2*(PORTEE-LONG2)*x/PORTEE,FORCE2*(PORTEE-LONG2)*x/PORTEE+FORCE2*(LONG2-x))</f>
        <v>5312.500000000019</v>
      </c>
      <c r="J76">
        <f t="shared" si="4"/>
        <v>5525.00000000002</v>
      </c>
    </row>
    <row r="77" spans="1:10" ht="12.75">
      <c r="A77">
        <f t="shared" si="5"/>
        <v>6.399999999999993</v>
      </c>
      <c r="B77">
        <f aca="true" t="shared" si="8" ref="B77:B93">IF(x&lt;LONG1,(FORCE1*(PORTEE-LONG1)*x*(x^2-PORTEE^2+(PORTEE-LONG1)^2))/(6*E*(10^9)*I*PORTEE),(FORCE1*(PORTEE-LONG1)*x*(x^2-PORTEE^2+(PORTEE-LONG1)^2))/(6*E*(10^9)*I*PORTEE)-(FORCE1*(x-LONG1)^3)/(6*E*10^9*I))</f>
        <v>-0.00017687059899405572</v>
      </c>
      <c r="C77">
        <f aca="true" t="shared" si="9" ref="C77:C93">IF(x&lt;LONG2,(FORCE2*(PORTEE-LONG2)*x*(x^2-PORTEE^2+(PORTEE-LONG2)^2))/(6*E*(10^9)*I*PORTEE),(FORCE2*(PORTEE-LONG2)*x*(x^2-PORTEE^2+(PORTEE-LONG2)^2))/(6*E*(10^9)*I*PORTEE)-(FORCE2*(x-LONG2)^3)/(6*E*10^9*I))</f>
        <v>-0.002665935070873352</v>
      </c>
      <c r="D77">
        <f t="shared" si="2"/>
        <v>-0.0028428056698674075</v>
      </c>
      <c r="E77">
        <f>IF(x&lt;LONG1,-FORCE1*(PORTEE-LONG1)/PORTEE,-FORCE1*(PORTEE-LONG1)/PORTEE+FORCE1)</f>
        <v>125</v>
      </c>
      <c r="F77">
        <f>IF(x&lt;LONG2,-FORCE2*(PORTEE-LONG2)/PORTEE,-FORCE2*(PORTEE-LONG2)/PORTEE+FORCE2)</f>
        <v>3125</v>
      </c>
      <c r="G77">
        <f t="shared" si="3"/>
        <v>3250</v>
      </c>
      <c r="H77">
        <f>IF(x&lt;LONG1,FORCE1*(PORTEE-LONG1)*x/PORTEE,FORCE1*(PORTEE-LONG1)*x/PORTEE+FORCE1*(LONG1-x))</f>
        <v>200.0000000000009</v>
      </c>
      <c r="I77">
        <f>IF(x&lt;LONG2,FORCE2*(PORTEE-LONG2)*x/PORTEE,FORCE2*(PORTEE-LONG2)*x/PORTEE+FORCE2*(LONG2-x))</f>
        <v>5000.000000000021</v>
      </c>
      <c r="J77">
        <f t="shared" si="4"/>
        <v>5200.000000000022</v>
      </c>
    </row>
    <row r="78" spans="1:10" ht="12.75">
      <c r="A78">
        <f t="shared" si="5"/>
        <v>6.499999999999993</v>
      </c>
      <c r="B78">
        <f t="shared" si="8"/>
        <v>-0.0001666666666666674</v>
      </c>
      <c r="C78">
        <f t="shared" si="9"/>
        <v>-0.002520576131687253</v>
      </c>
      <c r="D78">
        <f aca="true" t="shared" si="10" ref="D78:D93">B78+C78</f>
        <v>-0.0026872427983539206</v>
      </c>
      <c r="E78">
        <f>IF(x&lt;LONG1,-FORCE1*(PORTEE-LONG1)/PORTEE,-FORCE1*(PORTEE-LONG1)/PORTEE+FORCE1)</f>
        <v>125</v>
      </c>
      <c r="F78">
        <f>IF(x&lt;LONG2,-FORCE2*(PORTEE-LONG2)/PORTEE,-FORCE2*(PORTEE-LONG2)/PORTEE+FORCE2)</f>
        <v>3125</v>
      </c>
      <c r="G78">
        <f aca="true" t="shared" si="11" ref="G78:G93">E78+F78</f>
        <v>3250</v>
      </c>
      <c r="H78">
        <f>IF(x&lt;LONG1,FORCE1*(PORTEE-LONG1)*x/PORTEE,FORCE1*(PORTEE-LONG1)*x/PORTEE+FORCE1*(LONG1-x))</f>
        <v>187.5000000000009</v>
      </c>
      <c r="I78">
        <f>IF(x&lt;LONG2,FORCE2*(PORTEE-LONG2)*x/PORTEE,FORCE2*(PORTEE-LONG2)*x/PORTEE+FORCE2*(LONG2-x))</f>
        <v>4687.500000000023</v>
      </c>
      <c r="J78">
        <f aca="true" t="shared" si="12" ref="J78:J93">H78+I78</f>
        <v>4875.000000000024</v>
      </c>
    </row>
    <row r="79" spans="1:10" ht="12.75">
      <c r="A79">
        <f t="shared" si="5"/>
        <v>6.5999999999999925</v>
      </c>
      <c r="B79">
        <f t="shared" si="8"/>
        <v>-0.00015629812528578048</v>
      </c>
      <c r="C79">
        <f t="shared" si="9"/>
        <v>-0.0023711019661637055</v>
      </c>
      <c r="D79">
        <f t="shared" si="10"/>
        <v>-0.002527400091449486</v>
      </c>
      <c r="E79">
        <f>IF(x&lt;LONG1,-FORCE1*(PORTEE-LONG1)/PORTEE,-FORCE1*(PORTEE-LONG1)/PORTEE+FORCE1)</f>
        <v>125</v>
      </c>
      <c r="F79">
        <f>IF(x&lt;LONG2,-FORCE2*(PORTEE-LONG2)/PORTEE,-FORCE2*(PORTEE-LONG2)/PORTEE+FORCE2)</f>
        <v>3125</v>
      </c>
      <c r="G79">
        <f t="shared" si="11"/>
        <v>3250</v>
      </c>
      <c r="H79">
        <f>IF(x&lt;LONG1,FORCE1*(PORTEE-LONG1)*x/PORTEE,FORCE1*(PORTEE-LONG1)*x/PORTEE+FORCE1*(LONG1-x))</f>
        <v>175.0000000000009</v>
      </c>
      <c r="I79">
        <f>IF(x&lt;LONG2,FORCE2*(PORTEE-LONG2)*x/PORTEE,FORCE2*(PORTEE-LONG2)*x/PORTEE+FORCE2*(LONG2-x))</f>
        <v>4375.000000000023</v>
      </c>
      <c r="J79">
        <f t="shared" si="12"/>
        <v>4550.000000000024</v>
      </c>
    </row>
    <row r="80" spans="1:10" ht="12.75">
      <c r="A80">
        <f aca="true" t="shared" si="13" ref="A80:A93">A79+0.1</f>
        <v>6.699999999999992</v>
      </c>
      <c r="B80">
        <f t="shared" si="8"/>
        <v>-0.0001457759487882961</v>
      </c>
      <c r="C80">
        <f t="shared" si="9"/>
        <v>-0.002217786922725207</v>
      </c>
      <c r="D80">
        <f t="shared" si="10"/>
        <v>-0.002363562871513503</v>
      </c>
      <c r="E80">
        <f>IF(x&lt;LONG1,-FORCE1*(PORTEE-LONG1)/PORTEE,-FORCE1*(PORTEE-LONG1)/PORTEE+FORCE1)</f>
        <v>125</v>
      </c>
      <c r="F80">
        <f>IF(x&lt;LONG2,-FORCE2*(PORTEE-LONG2)/PORTEE,-FORCE2*(PORTEE-LONG2)/PORTEE+FORCE2)</f>
        <v>3125</v>
      </c>
      <c r="G80">
        <f t="shared" si="11"/>
        <v>3250</v>
      </c>
      <c r="H80">
        <f>IF(x&lt;LONG1,FORCE1*(PORTEE-LONG1)*x/PORTEE,FORCE1*(PORTEE-LONG1)*x/PORTEE+FORCE1*(LONG1-x))</f>
        <v>162.5000000000009</v>
      </c>
      <c r="I80">
        <f>IF(x&lt;LONG2,FORCE2*(PORTEE-LONG2)*x/PORTEE,FORCE2*(PORTEE-LONG2)*x/PORTEE+FORCE2*(LONG2-x))</f>
        <v>4062.5000000000236</v>
      </c>
      <c r="J80">
        <f t="shared" si="12"/>
        <v>4225.000000000025</v>
      </c>
    </row>
    <row r="81" spans="1:10" ht="12.75">
      <c r="A81">
        <f t="shared" si="13"/>
        <v>6.799999999999992</v>
      </c>
      <c r="B81">
        <f t="shared" si="8"/>
        <v>-0.00013511111111111232</v>
      </c>
      <c r="C81">
        <f t="shared" si="9"/>
        <v>-0.0020609053497942518</v>
      </c>
      <c r="D81">
        <f t="shared" si="10"/>
        <v>-0.002196016460905364</v>
      </c>
      <c r="E81">
        <f>IF(x&lt;LONG1,-FORCE1*(PORTEE-LONG1)/PORTEE,-FORCE1*(PORTEE-LONG1)/PORTEE+FORCE1)</f>
        <v>125</v>
      </c>
      <c r="F81">
        <f>IF(x&lt;LONG2,-FORCE2*(PORTEE-LONG2)/PORTEE,-FORCE2*(PORTEE-LONG2)/PORTEE+FORCE2)</f>
        <v>3125</v>
      </c>
      <c r="G81">
        <f t="shared" si="11"/>
        <v>3250</v>
      </c>
      <c r="H81">
        <f>IF(x&lt;LONG1,FORCE1*(PORTEE-LONG1)*x/PORTEE,FORCE1*(PORTEE-LONG1)*x/PORTEE+FORCE1*(LONG1-x))</f>
        <v>150.0000000000009</v>
      </c>
      <c r="I81">
        <f>IF(x&lt;LONG2,FORCE2*(PORTEE-LONG2)*x/PORTEE,FORCE2*(PORTEE-LONG2)*x/PORTEE+FORCE2*(LONG2-x))</f>
        <v>3750.0000000000255</v>
      </c>
      <c r="J81">
        <f t="shared" si="12"/>
        <v>3900.0000000000264</v>
      </c>
    </row>
    <row r="82" spans="1:10" ht="12.75">
      <c r="A82">
        <f t="shared" si="13"/>
        <v>6.8999999999999915</v>
      </c>
      <c r="B82">
        <f t="shared" si="8"/>
        <v>-0.0001243145861911303</v>
      </c>
      <c r="C82">
        <f t="shared" si="9"/>
        <v>-0.0019007315957933373</v>
      </c>
      <c r="D82">
        <f t="shared" si="10"/>
        <v>-0.0020250461819844674</v>
      </c>
      <c r="E82">
        <f>IF(x&lt;LONG1,-FORCE1*(PORTEE-LONG1)/PORTEE,-FORCE1*(PORTEE-LONG1)/PORTEE+FORCE1)</f>
        <v>125</v>
      </c>
      <c r="F82">
        <f>IF(x&lt;LONG2,-FORCE2*(PORTEE-LONG2)/PORTEE,-FORCE2*(PORTEE-LONG2)/PORTEE+FORCE2)</f>
        <v>3125</v>
      </c>
      <c r="G82">
        <f t="shared" si="11"/>
        <v>3250</v>
      </c>
      <c r="H82">
        <f>IF(x&lt;LONG1,FORCE1*(PORTEE-LONG1)*x/PORTEE,FORCE1*(PORTEE-LONG1)*x/PORTEE+FORCE1*(LONG1-x))</f>
        <v>137.5000000000009</v>
      </c>
      <c r="I82">
        <f>IF(x&lt;LONG2,FORCE2*(PORTEE-LONG2)*x/PORTEE,FORCE2*(PORTEE-LONG2)*x/PORTEE+FORCE2*(LONG2-x))</f>
        <v>3437.5000000000255</v>
      </c>
      <c r="J82">
        <f t="shared" si="12"/>
        <v>3575.0000000000264</v>
      </c>
    </row>
    <row r="83" spans="1:10" ht="12.75">
      <c r="A83">
        <f t="shared" si="13"/>
        <v>6.999999999999991</v>
      </c>
      <c r="B83">
        <f t="shared" si="8"/>
        <v>-0.00011339734796525025</v>
      </c>
      <c r="C83">
        <f t="shared" si="9"/>
        <v>-0.0017375400091449629</v>
      </c>
      <c r="D83">
        <f t="shared" si="10"/>
        <v>-0.0018509373571102131</v>
      </c>
      <c r="E83">
        <f>IF(x&lt;LONG1,-FORCE1*(PORTEE-LONG1)/PORTEE,-FORCE1*(PORTEE-LONG1)/PORTEE+FORCE1)</f>
        <v>125</v>
      </c>
      <c r="F83">
        <f>IF(x&lt;LONG2,-FORCE2*(PORTEE-LONG2)/PORTEE,-FORCE2*(PORTEE-LONG2)/PORTEE+FORCE2)</f>
        <v>3125</v>
      </c>
      <c r="G83">
        <f t="shared" si="11"/>
        <v>3250</v>
      </c>
      <c r="H83">
        <f>IF(x&lt;LONG1,FORCE1*(PORTEE-LONG1)*x/PORTEE,FORCE1*(PORTEE-LONG1)*x/PORTEE+FORCE1*(LONG1-x))</f>
        <v>125.00000000000091</v>
      </c>
      <c r="I83">
        <f>IF(x&lt;LONG2,FORCE2*(PORTEE-LONG2)*x/PORTEE,FORCE2*(PORTEE-LONG2)*x/PORTEE+FORCE2*(LONG2-x))</f>
        <v>3125.0000000000273</v>
      </c>
      <c r="J83">
        <f t="shared" si="12"/>
        <v>3250.000000000028</v>
      </c>
    </row>
    <row r="84" spans="1:10" ht="12.75">
      <c r="A84">
        <f t="shared" si="13"/>
        <v>7.099999999999991</v>
      </c>
      <c r="B84">
        <f t="shared" si="8"/>
        <v>-0.00010237037037037159</v>
      </c>
      <c r="C84">
        <f t="shared" si="9"/>
        <v>-0.0015716049382716202</v>
      </c>
      <c r="D84">
        <f t="shared" si="10"/>
        <v>-0.0016739753086419918</v>
      </c>
      <c r="E84">
        <f>IF(x&lt;LONG1,-FORCE1*(PORTEE-LONG1)/PORTEE,-FORCE1*(PORTEE-LONG1)/PORTEE+FORCE1)</f>
        <v>125</v>
      </c>
      <c r="F84">
        <f>IF(x&lt;LONG2,-FORCE2*(PORTEE-LONG2)/PORTEE,-FORCE2*(PORTEE-LONG2)/PORTEE+FORCE2)</f>
        <v>3125</v>
      </c>
      <c r="G84">
        <f t="shared" si="11"/>
        <v>3250</v>
      </c>
      <c r="H84">
        <f>IF(x&lt;LONG1,FORCE1*(PORTEE-LONG1)*x/PORTEE,FORCE1*(PORTEE-LONG1)*x/PORTEE+FORCE1*(LONG1-x))</f>
        <v>112.50000000000091</v>
      </c>
      <c r="I84">
        <f>IF(x&lt;LONG2,FORCE2*(PORTEE-LONG2)*x/PORTEE,FORCE2*(PORTEE-LONG2)*x/PORTEE+FORCE2*(LONG2-x))</f>
        <v>2812.5000000000273</v>
      </c>
      <c r="J84">
        <f t="shared" si="12"/>
        <v>2925.000000000028</v>
      </c>
    </row>
    <row r="85" spans="1:10" ht="12.75">
      <c r="A85">
        <f t="shared" si="13"/>
        <v>7.19999999999999</v>
      </c>
      <c r="B85">
        <f t="shared" si="8"/>
        <v>-9.124462734339412E-05</v>
      </c>
      <c r="C85">
        <f t="shared" si="9"/>
        <v>-0.0014032007315958098</v>
      </c>
      <c r="D85">
        <f t="shared" si="10"/>
        <v>-0.001494445358939204</v>
      </c>
      <c r="E85">
        <f>IF(x&lt;LONG1,-FORCE1*(PORTEE-LONG1)/PORTEE,-FORCE1*(PORTEE-LONG1)/PORTEE+FORCE1)</f>
        <v>125</v>
      </c>
      <c r="F85">
        <f>IF(x&lt;LONG2,-FORCE2*(PORTEE-LONG2)/PORTEE,-FORCE2*(PORTEE-LONG2)/PORTEE+FORCE2)</f>
        <v>3125</v>
      </c>
      <c r="G85">
        <f t="shared" si="11"/>
        <v>3250</v>
      </c>
      <c r="H85">
        <f>IF(x&lt;LONG1,FORCE1*(PORTEE-LONG1)*x/PORTEE,FORCE1*(PORTEE-LONG1)*x/PORTEE+FORCE1*(LONG1-x))</f>
        <v>100.00000000000182</v>
      </c>
      <c r="I85">
        <f>IF(x&lt;LONG2,FORCE2*(PORTEE-LONG2)*x/PORTEE,FORCE2*(PORTEE-LONG2)*x/PORTEE+FORCE2*(LONG2-x))</f>
        <v>2500.000000000029</v>
      </c>
      <c r="J85">
        <f t="shared" si="12"/>
        <v>2600.000000000031</v>
      </c>
    </row>
    <row r="86" spans="1:10" ht="12.75">
      <c r="A86">
        <f t="shared" si="13"/>
        <v>7.29999999999999</v>
      </c>
      <c r="B86">
        <f t="shared" si="8"/>
        <v>-8.003109282121723E-05</v>
      </c>
      <c r="C86">
        <f t="shared" si="9"/>
        <v>-0.0012326017375400256</v>
      </c>
      <c r="D86">
        <f t="shared" si="10"/>
        <v>-0.0013126328303612429</v>
      </c>
      <c r="E86">
        <f>IF(x&lt;LONG1,-FORCE1*(PORTEE-LONG1)/PORTEE,-FORCE1*(PORTEE-LONG1)/PORTEE+FORCE1)</f>
        <v>125</v>
      </c>
      <c r="F86">
        <f>IF(x&lt;LONG2,-FORCE2*(PORTEE-LONG2)/PORTEE,-FORCE2*(PORTEE-LONG2)/PORTEE+FORCE2)</f>
        <v>3125</v>
      </c>
      <c r="G86">
        <f t="shared" si="11"/>
        <v>3250</v>
      </c>
      <c r="H86">
        <f>IF(x&lt;LONG1,FORCE1*(PORTEE-LONG1)*x/PORTEE,FORCE1*(PORTEE-LONG1)*x/PORTEE+FORCE1*(LONG1-x))</f>
        <v>87.50000000000091</v>
      </c>
      <c r="I86">
        <f>IF(x&lt;LONG2,FORCE2*(PORTEE-LONG2)*x/PORTEE,FORCE2*(PORTEE-LONG2)*x/PORTEE+FORCE2*(LONG2-x))</f>
        <v>2187.500000000031</v>
      </c>
      <c r="J86">
        <f t="shared" si="12"/>
        <v>2275.000000000032</v>
      </c>
    </row>
    <row r="87" spans="1:10" ht="12.75">
      <c r="A87">
        <f t="shared" si="13"/>
        <v>7.39999999999999</v>
      </c>
      <c r="B87">
        <f t="shared" si="8"/>
        <v>-6.874074074074117E-05</v>
      </c>
      <c r="C87">
        <f t="shared" si="9"/>
        <v>-0.0010600823045267666</v>
      </c>
      <c r="D87">
        <f t="shared" si="10"/>
        <v>-0.0011288230452675078</v>
      </c>
      <c r="E87">
        <f>IF(x&lt;LONG1,-FORCE1*(PORTEE-LONG1)/PORTEE,-FORCE1*(PORTEE-LONG1)/PORTEE+FORCE1)</f>
        <v>125</v>
      </c>
      <c r="F87">
        <f>IF(x&lt;LONG2,-FORCE2*(PORTEE-LONG2)/PORTEE,-FORCE2*(PORTEE-LONG2)/PORTEE+FORCE2)</f>
        <v>3125</v>
      </c>
      <c r="G87">
        <f t="shared" si="11"/>
        <v>3250</v>
      </c>
      <c r="H87">
        <f>IF(x&lt;LONG1,FORCE1*(PORTEE-LONG1)*x/PORTEE,FORCE1*(PORTEE-LONG1)*x/PORTEE+FORCE1*(LONG1-x))</f>
        <v>75.00000000000091</v>
      </c>
      <c r="I87">
        <f>IF(x&lt;LONG2,FORCE2*(PORTEE-LONG2)*x/PORTEE,FORCE2*(PORTEE-LONG2)*x/PORTEE+FORCE2*(LONG2-x))</f>
        <v>1875.000000000031</v>
      </c>
      <c r="J87">
        <f t="shared" si="12"/>
        <v>1950.0000000000318</v>
      </c>
    </row>
    <row r="88" spans="1:10" ht="12.75">
      <c r="A88">
        <f t="shared" si="13"/>
        <v>7.499999999999989</v>
      </c>
      <c r="B88">
        <f t="shared" si="8"/>
        <v>-5.7384545038866204E-05</v>
      </c>
      <c r="C88">
        <f t="shared" si="9"/>
        <v>-0.0008859167809785274</v>
      </c>
      <c r="D88">
        <f t="shared" si="10"/>
        <v>-0.0009433013260173937</v>
      </c>
      <c r="E88">
        <f>IF(x&lt;LONG1,-FORCE1*(PORTEE-LONG1)/PORTEE,-FORCE1*(PORTEE-LONG1)/PORTEE+FORCE1)</f>
        <v>125</v>
      </c>
      <c r="F88">
        <f>IF(x&lt;LONG2,-FORCE2*(PORTEE-LONG2)/PORTEE,-FORCE2*(PORTEE-LONG2)/PORTEE+FORCE2)</f>
        <v>3125</v>
      </c>
      <c r="G88">
        <f t="shared" si="11"/>
        <v>3250</v>
      </c>
      <c r="H88">
        <f>IF(x&lt;LONG1,FORCE1*(PORTEE-LONG1)*x/PORTEE,FORCE1*(PORTEE-LONG1)*x/PORTEE+FORCE1*(LONG1-x))</f>
        <v>62.50000000000182</v>
      </c>
      <c r="I88">
        <f>IF(x&lt;LONG2,FORCE2*(PORTEE-LONG2)*x/PORTEE,FORCE2*(PORTEE-LONG2)*x/PORTEE+FORCE2*(LONG2-x))</f>
        <v>1562.5000000000327</v>
      </c>
      <c r="J88">
        <f t="shared" si="12"/>
        <v>1625.0000000000346</v>
      </c>
    </row>
    <row r="89" spans="1:10" ht="12.75">
      <c r="A89">
        <f t="shared" si="13"/>
        <v>7.599999999999989</v>
      </c>
      <c r="B89">
        <f t="shared" si="8"/>
        <v>-4.597347965249257E-05</v>
      </c>
      <c r="C89">
        <f t="shared" si="9"/>
        <v>-0.000710379515317806</v>
      </c>
      <c r="D89">
        <f t="shared" si="10"/>
        <v>-0.0007563529949702986</v>
      </c>
      <c r="E89">
        <f>IF(x&lt;LONG1,-FORCE1*(PORTEE-LONG1)/PORTEE,-FORCE1*(PORTEE-LONG1)/PORTEE+FORCE1)</f>
        <v>125</v>
      </c>
      <c r="F89">
        <f>IF(x&lt;LONG2,-FORCE2*(PORTEE-LONG2)/PORTEE,-FORCE2*(PORTEE-LONG2)/PORTEE+FORCE2)</f>
        <v>3125</v>
      </c>
      <c r="G89">
        <f t="shared" si="11"/>
        <v>3250</v>
      </c>
      <c r="H89">
        <f>IF(x&lt;LONG1,FORCE1*(PORTEE-LONG1)*x/PORTEE,FORCE1*(PORTEE-LONG1)*x/PORTEE+FORCE1*(LONG1-x))</f>
        <v>50.00000000000091</v>
      </c>
      <c r="I89">
        <f>IF(x&lt;LONG2,FORCE2*(PORTEE-LONG2)*x/PORTEE,FORCE2*(PORTEE-LONG2)*x/PORTEE+FORCE2*(LONG2-x))</f>
        <v>1250.0000000000346</v>
      </c>
      <c r="J89">
        <f t="shared" si="12"/>
        <v>1300.0000000000355</v>
      </c>
    </row>
    <row r="90" spans="1:10" ht="12.75">
      <c r="A90">
        <f t="shared" si="13"/>
        <v>7.699999999999989</v>
      </c>
      <c r="B90">
        <f t="shared" si="8"/>
        <v>-3.451851851851966E-05</v>
      </c>
      <c r="C90">
        <f t="shared" si="9"/>
        <v>-0.0005337448559670989</v>
      </c>
      <c r="D90">
        <f t="shared" si="10"/>
        <v>-0.0005682633744856186</v>
      </c>
      <c r="E90">
        <f>IF(x&lt;LONG1,-FORCE1*(PORTEE-LONG1)/PORTEE,-FORCE1*(PORTEE-LONG1)/PORTEE+FORCE1)</f>
        <v>125</v>
      </c>
      <c r="F90">
        <f>IF(x&lt;LONG2,-FORCE2*(PORTEE-LONG2)/PORTEE,-FORCE2*(PORTEE-LONG2)/PORTEE+FORCE2)</f>
        <v>3125</v>
      </c>
      <c r="G90">
        <f t="shared" si="11"/>
        <v>3250</v>
      </c>
      <c r="H90">
        <f>IF(x&lt;LONG1,FORCE1*(PORTEE-LONG1)*x/PORTEE,FORCE1*(PORTEE-LONG1)*x/PORTEE+FORCE1*(LONG1-x))</f>
        <v>37.50000000000091</v>
      </c>
      <c r="I90">
        <f>IF(x&lt;LONG2,FORCE2*(PORTEE-LONG2)*x/PORTEE,FORCE2*(PORTEE-LONG2)*x/PORTEE+FORCE2*(LONG2-x))</f>
        <v>937.5000000000346</v>
      </c>
      <c r="J90">
        <f t="shared" si="12"/>
        <v>975.0000000000355</v>
      </c>
    </row>
    <row r="91" spans="1:10" ht="12.75">
      <c r="A91">
        <f t="shared" si="13"/>
        <v>7.799999999999988</v>
      </c>
      <c r="B91">
        <f t="shared" si="8"/>
        <v>-2.303063557384643E-05</v>
      </c>
      <c r="C91">
        <f t="shared" si="9"/>
        <v>-0.00035628715134890026</v>
      </c>
      <c r="D91">
        <f t="shared" si="10"/>
        <v>-0.0003793177869227467</v>
      </c>
      <c r="E91">
        <f>IF(x&lt;LONG1,-FORCE1*(PORTEE-LONG1)/PORTEE,-FORCE1*(PORTEE-LONG1)/PORTEE+FORCE1)</f>
        <v>125</v>
      </c>
      <c r="F91">
        <f>IF(x&lt;LONG2,-FORCE2*(PORTEE-LONG2)/PORTEE,-FORCE2*(PORTEE-LONG2)/PORTEE+FORCE2)</f>
        <v>3125</v>
      </c>
      <c r="G91">
        <f t="shared" si="11"/>
        <v>3250</v>
      </c>
      <c r="H91">
        <f>IF(x&lt;LONG1,FORCE1*(PORTEE-LONG1)*x/PORTEE,FORCE1*(PORTEE-LONG1)*x/PORTEE+FORCE1*(LONG1-x))</f>
        <v>25.00000000000182</v>
      </c>
      <c r="I91">
        <f>IF(x&lt;LONG2,FORCE2*(PORTEE-LONG2)*x/PORTEE,FORCE2*(PORTEE-LONG2)*x/PORTEE+FORCE2*(LONG2-x))</f>
        <v>625.0000000000364</v>
      </c>
      <c r="J91">
        <f t="shared" si="12"/>
        <v>650.0000000000382</v>
      </c>
    </row>
    <row r="92" spans="1:10" ht="12.75">
      <c r="A92">
        <f t="shared" si="13"/>
        <v>7.899999999999988</v>
      </c>
      <c r="B92">
        <f t="shared" si="8"/>
        <v>-1.1520804755374425E-05</v>
      </c>
      <c r="C92">
        <f t="shared" si="9"/>
        <v>-0.00017828074988570893</v>
      </c>
      <c r="D92">
        <f t="shared" si="10"/>
        <v>-0.00018980155464108335</v>
      </c>
      <c r="E92">
        <f>IF(x&lt;LONG1,-FORCE1*(PORTEE-LONG1)/PORTEE,-FORCE1*(PORTEE-LONG1)/PORTEE+FORCE1)</f>
        <v>125</v>
      </c>
      <c r="F92">
        <f>IF(x&lt;LONG2,-FORCE2*(PORTEE-LONG2)/PORTEE,-FORCE2*(PORTEE-LONG2)/PORTEE+FORCE2)</f>
        <v>3125</v>
      </c>
      <c r="G92">
        <f t="shared" si="11"/>
        <v>3250</v>
      </c>
      <c r="H92">
        <f>IF(x&lt;LONG1,FORCE1*(PORTEE-LONG1)*x/PORTEE,FORCE1*(PORTEE-LONG1)*x/PORTEE+FORCE1*(LONG1-x))</f>
        <v>12.50000000000091</v>
      </c>
      <c r="I92">
        <f>IF(x&lt;LONG2,FORCE2*(PORTEE-LONG2)*x/PORTEE,FORCE2*(PORTEE-LONG2)*x/PORTEE+FORCE2*(LONG2-x))</f>
        <v>312.5000000000382</v>
      </c>
      <c r="J92">
        <f t="shared" si="12"/>
        <v>325.0000000000391</v>
      </c>
    </row>
    <row r="93" spans="1:10" ht="12.75">
      <c r="A93">
        <f t="shared" si="13"/>
        <v>7.999999999999988</v>
      </c>
      <c r="B93">
        <f t="shared" si="8"/>
        <v>-1.734723475976807E-18</v>
      </c>
      <c r="C93">
        <f t="shared" si="9"/>
        <v>-2.2551405187698492E-17</v>
      </c>
      <c r="D93">
        <f t="shared" si="10"/>
        <v>-2.42861286636753E-17</v>
      </c>
      <c r="E93">
        <f>IF(x&lt;LONG1,-FORCE1*(PORTEE-LONG1)/PORTEE,-FORCE1*(PORTEE-LONG1)/PORTEE+FORCE1)</f>
        <v>125</v>
      </c>
      <c r="F93">
        <f>IF(x&lt;LONG2,-FORCE2*(PORTEE-LONG2)/PORTEE,-FORCE2*(PORTEE-LONG2)/PORTEE+FORCE2)</f>
        <v>3125</v>
      </c>
      <c r="G93">
        <f t="shared" si="11"/>
        <v>3250</v>
      </c>
      <c r="H93">
        <f>IF(x&lt;LONG1,FORCE1*(PORTEE-LONG1)*x/PORTEE,FORCE1*(PORTEE-LONG1)*x/PORTEE+FORCE1*(LONG1-x))</f>
        <v>1.8189894035458565E-12</v>
      </c>
      <c r="I93">
        <f>IF(x&lt;LONG2,FORCE2*(PORTEE-LONG2)*x/PORTEE,FORCE2*(PORTEE-LONG2)*x/PORTEE+FORCE2*(LONG2-x))</f>
        <v>3.8198777474462986E-11</v>
      </c>
      <c r="J93">
        <f t="shared" si="12"/>
        <v>4.001776687800884E-11</v>
      </c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ACCESMAD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Baudoux</dc:creator>
  <cp:keywords/>
  <dc:description/>
  <cp:lastModifiedBy>Pierre Baudoux</cp:lastModifiedBy>
  <dcterms:created xsi:type="dcterms:W3CDTF">2011-11-21T14:16:58Z</dcterms:created>
  <dcterms:modified xsi:type="dcterms:W3CDTF">2011-11-24T14:20:17Z</dcterms:modified>
  <cp:category/>
  <cp:version/>
  <cp:contentType/>
  <cp:contentStatus/>
</cp:coreProperties>
</file>