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5850" windowHeight="3465" activeTab="1"/>
  </bookViews>
  <sheets>
    <sheet name="accueil" sheetId="1" r:id="rId1"/>
    <sheet name="page cumul " sheetId="2" r:id="rId2"/>
    <sheet name="q(Nm) " sheetId="3" r:id="rId3"/>
    <sheet name="FB(N) " sheetId="4" r:id="rId4"/>
    <sheet name="MB(N.m)" sheetId="5" r:id="rId5"/>
    <sheet name="F1(N)" sheetId="6" r:id="rId6"/>
    <sheet name="F2(N)" sheetId="7" r:id="rId7"/>
  </sheets>
  <definedNames>
    <definedName name="E">'page cumul '!$B$4</definedName>
    <definedName name="F">'page cumul '!$B$8</definedName>
    <definedName name="FORCE1">'page cumul '!$E$4</definedName>
    <definedName name="FORCE2">'page cumul '!$E$6</definedName>
    <definedName name="INERTIE">'page cumul '!$B$6</definedName>
    <definedName name="LANG1">'page cumul '!$E$5</definedName>
    <definedName name="LANG2">'page cumul '!$E$7</definedName>
    <definedName name="MB">'page cumul '!$G$8</definedName>
    <definedName name="PORTEE">'page cumul '!$B$5</definedName>
    <definedName name="q">'page cumul '!$B$7</definedName>
    <definedName name="solver_adj" localSheetId="1" hidden="1">'page cumul '!$B$8,'page cumul '!$G$8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'page cumul '!$D$113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'page cumul '!$E$113</definedName>
    <definedName name="solver_pre" localSheetId="1" hidden="1">0.000001</definedName>
    <definedName name="solver_rel1" localSheetId="1" hidden="1">2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  <definedName name="x">'q(Nm) '!$A$11:$A$111</definedName>
  </definedNames>
  <calcPr fullCalcOnLoad="1"/>
</workbook>
</file>

<file path=xl/sharedStrings.xml><?xml version="1.0" encoding="utf-8"?>
<sst xmlns="http://schemas.openxmlformats.org/spreadsheetml/2006/main" count="101" uniqueCount="52">
  <si>
    <t>abscisse</t>
  </si>
  <si>
    <t>x(m)</t>
  </si>
  <si>
    <t>eff tranchant</t>
  </si>
  <si>
    <t>T(N)</t>
  </si>
  <si>
    <t>M(N.m)</t>
  </si>
  <si>
    <t>pente y'</t>
  </si>
  <si>
    <t>déformée y</t>
  </si>
  <si>
    <t xml:space="preserve"> y(mm)</t>
  </si>
  <si>
    <t xml:space="preserve">mom. flèchissant </t>
  </si>
  <si>
    <r>
      <t>q</t>
    </r>
    <r>
      <rPr>
        <b/>
        <sz val="10"/>
        <rFont val="Arial"/>
        <family val="2"/>
      </rPr>
      <t>(rad)</t>
    </r>
  </si>
  <si>
    <t>cm4</t>
  </si>
  <si>
    <t>m</t>
  </si>
  <si>
    <t>Mpa=N.mm-2</t>
  </si>
  <si>
    <t>N.m-1</t>
  </si>
  <si>
    <t>portée L=</t>
  </si>
  <si>
    <t>q=</t>
  </si>
  <si>
    <t>module  E=</t>
  </si>
  <si>
    <t>m. d'inertie Iz=</t>
  </si>
  <si>
    <t xml:space="preserve">mom. flèchiss. </t>
  </si>
  <si>
    <t xml:space="preserve">console encastrée à gauche soumise à une charge uniformémént répartie </t>
  </si>
  <si>
    <t>Poutre encastrée à gauche et soumise à une charge concentrée à l'extrémité droite orientée vers le haut</t>
  </si>
  <si>
    <t>Poutre encastrée à gauche et soumise à un couple de moment MB à l'autre extrémité</t>
  </si>
  <si>
    <r>
      <t>M</t>
    </r>
    <r>
      <rPr>
        <b/>
        <sz val="8"/>
        <color indexed="17"/>
        <rFont val="Arial"/>
        <family val="2"/>
      </rPr>
      <t>B</t>
    </r>
    <r>
      <rPr>
        <b/>
        <sz val="10"/>
        <color indexed="17"/>
        <rFont val="Arial"/>
        <family val="2"/>
      </rPr>
      <t>(N.m)=</t>
    </r>
  </si>
  <si>
    <t>hyper 1</t>
  </si>
  <si>
    <t>hyper2</t>
  </si>
  <si>
    <t>ou encastrement (système hyper 2)</t>
  </si>
  <si>
    <r>
      <t>a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(m)=</t>
    </r>
  </si>
  <si>
    <r>
      <t>F</t>
    </r>
    <r>
      <rPr>
        <b/>
        <sz val="8"/>
        <color indexed="60"/>
        <rFont val="Arial"/>
        <family val="2"/>
      </rPr>
      <t>B</t>
    </r>
    <r>
      <rPr>
        <b/>
        <sz val="10"/>
        <color indexed="60"/>
        <rFont val="Arial"/>
        <family val="2"/>
      </rPr>
      <t>(N)=</t>
    </r>
  </si>
  <si>
    <r>
      <t>F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>(N)=</t>
    </r>
  </si>
  <si>
    <r>
      <t>a</t>
    </r>
    <r>
      <rPr>
        <b/>
        <sz val="8"/>
        <rFont val="Arial"/>
        <family val="2"/>
      </rPr>
      <t>1</t>
    </r>
    <r>
      <rPr>
        <b/>
        <sz val="9"/>
        <rFont val="Arial"/>
        <family val="2"/>
      </rPr>
      <t>(m)=</t>
    </r>
  </si>
  <si>
    <r>
      <t>F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(N)=</t>
    </r>
  </si>
  <si>
    <t>Pr changer le signe de F, clic/ B8 et placer le signe dans la barre de formule</t>
  </si>
  <si>
    <t xml:space="preserve">Extrémité gauche: poutre encastrée </t>
  </si>
  <si>
    <t>Extrémité droite : libre   ou    appui simple (syst hyper1)</t>
  </si>
  <si>
    <t xml:space="preserve">appui simple en B  </t>
  </si>
  <si>
    <t xml:space="preserve">encastrement en B </t>
  </si>
  <si>
    <t>Résolution de divers systèmes par application du principe de superposition d'états d'équilibre (partie 2)</t>
  </si>
  <si>
    <r>
      <t xml:space="preserve"> déterminer F</t>
    </r>
    <r>
      <rPr>
        <sz val="8"/>
        <rFont val="Arial"/>
        <family val="2"/>
      </rPr>
      <t>B</t>
    </r>
    <r>
      <rPr>
        <sz val="10"/>
        <rFont val="Arial"/>
        <family val="0"/>
      </rPr>
      <t xml:space="preserve"> pour que la déformée en B soit nulle( y</t>
    </r>
    <r>
      <rPr>
        <sz val="8"/>
        <rFont val="Arial"/>
        <family val="2"/>
      </rPr>
      <t>B</t>
    </r>
    <r>
      <rPr>
        <sz val="10"/>
        <rFont val="Arial"/>
        <family val="0"/>
      </rPr>
      <t xml:space="preserve">=0 ) </t>
    </r>
  </si>
  <si>
    <r>
      <t>déterminer F</t>
    </r>
    <r>
      <rPr>
        <sz val="8"/>
        <rFont val="Arial"/>
        <family val="2"/>
      </rPr>
      <t>B</t>
    </r>
    <r>
      <rPr>
        <sz val="10"/>
        <rFont val="Arial"/>
        <family val="0"/>
      </rPr>
      <t xml:space="preserve"> et M</t>
    </r>
    <r>
      <rPr>
        <sz val="8"/>
        <rFont val="Arial"/>
        <family val="2"/>
      </rPr>
      <t>B</t>
    </r>
    <r>
      <rPr>
        <sz val="10"/>
        <rFont val="Arial"/>
        <family val="0"/>
      </rPr>
      <t xml:space="preserve"> pr annuler la déformée et la pente en B  (y</t>
    </r>
    <r>
      <rPr>
        <sz val="8"/>
        <rFont val="Arial"/>
        <family val="2"/>
      </rPr>
      <t>B</t>
    </r>
    <r>
      <rPr>
        <sz val="10"/>
        <rFont val="Arial"/>
        <family val="0"/>
      </rPr>
      <t>=0 et y'</t>
    </r>
    <r>
      <rPr>
        <sz val="8"/>
        <rFont val="Arial"/>
        <family val="2"/>
      </rPr>
      <t>B</t>
    </r>
    <r>
      <rPr>
        <sz val="10"/>
        <rFont val="Arial"/>
        <family val="0"/>
      </rPr>
      <t>=0)</t>
    </r>
  </si>
  <si>
    <t>Pour accéder à cet outil , sélectionner l'onglet "données", puis dans le cadre "analyse" (à droite),cliquer sur "solveur"</t>
  </si>
  <si>
    <r>
      <t xml:space="preserve">Dans la boîte de dialogue, indiquer les paramètres : </t>
    </r>
    <r>
      <rPr>
        <b/>
        <sz val="10"/>
        <rFont val="Arial"/>
        <family val="2"/>
      </rPr>
      <t xml:space="preserve">cellule cible </t>
    </r>
    <r>
      <rPr>
        <sz val="8"/>
        <rFont val="Arial"/>
        <family val="2"/>
      </rPr>
      <t>(adresse de la dernière cellule de la colonne y); imposer la valeur zéro à cette cellule</t>
    </r>
  </si>
  <si>
    <r>
      <t xml:space="preserve">Indiquer </t>
    </r>
    <r>
      <rPr>
        <b/>
        <sz val="8"/>
        <rFont val="Arial"/>
        <family val="2"/>
      </rPr>
      <t>les</t>
    </r>
    <r>
      <rPr>
        <b/>
        <sz val="10"/>
        <rFont val="Arial"/>
        <family val="2"/>
      </rPr>
      <t xml:space="preserve"> cellules variables: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$B$8 pour F et $G$8 pour MB</t>
    </r>
  </si>
  <si>
    <t xml:space="preserve">Ajouter la contrainte $G$8=0(MB=0) si l'appui B est simple ou annuler la valeur de la dernière cellule de la colonne y' si la poutre est encastrée en B </t>
  </si>
  <si>
    <t>(si l'extrémité B est libre faire FB=0 et MB=0)</t>
  </si>
  <si>
    <t>Cette détermination est automatique avec l'outil d'analyse "solveur" inclus dans le tableur Excel</t>
  </si>
  <si>
    <t>Pour introduire les données</t>
  </si>
  <si>
    <t>cliquer sur la page "cumul"</t>
  </si>
  <si>
    <t xml:space="preserve">Les réglages des valeurs </t>
  </si>
  <si>
    <t xml:space="preserve">automatiques grâce à </t>
  </si>
  <si>
    <t xml:space="preserve">l'utilisation su SOLVEUR </t>
  </si>
  <si>
    <r>
      <t>de F</t>
    </r>
    <r>
      <rPr>
        <sz val="8"/>
        <rFont val="Arial"/>
        <family val="2"/>
      </rPr>
      <t>B</t>
    </r>
    <r>
      <rPr>
        <sz val="10"/>
        <rFont val="Arial"/>
        <family val="2"/>
      </rPr>
      <t xml:space="preserve"> et M</t>
    </r>
    <r>
      <rPr>
        <sz val="8"/>
        <rFont val="Arial"/>
        <family val="2"/>
      </rPr>
      <t>B</t>
    </r>
    <r>
      <rPr>
        <sz val="10"/>
        <rFont val="Arial"/>
        <family val="2"/>
      </rPr>
      <t xml:space="preserve"> sont rendues</t>
    </r>
  </si>
  <si>
    <t>PB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</si>
</sst>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E+00"/>
    <numFmt numFmtId="166" formatCode="0.000"/>
    <numFmt numFmtId="167" formatCode="0.0E+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.75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A7F9A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65" fontId="0" fillId="0" borderId="0" xfId="0" applyNumberFormat="1" applyAlignment="1">
      <alignment/>
    </xf>
    <xf numFmtId="165" fontId="2" fillId="35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" fillId="36" borderId="1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35" borderId="0" xfId="0" applyNumberFormat="1" applyFill="1" applyAlignment="1">
      <alignment/>
    </xf>
    <xf numFmtId="166" fontId="2" fillId="0" borderId="0" xfId="0" applyNumberFormat="1" applyFont="1" applyAlignment="1">
      <alignment/>
    </xf>
    <xf numFmtId="166" fontId="0" fillId="36" borderId="0" xfId="0" applyNumberFormat="1" applyFill="1" applyAlignment="1">
      <alignment/>
    </xf>
    <xf numFmtId="0" fontId="4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11" fillId="39" borderId="0" xfId="0" applyFont="1" applyFill="1" applyAlignment="1">
      <alignment/>
    </xf>
    <xf numFmtId="165" fontId="11" fillId="39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40" borderId="0" xfId="0" applyFill="1" applyAlignment="1">
      <alignment/>
    </xf>
    <xf numFmtId="0" fontId="12" fillId="39" borderId="0" xfId="0" applyFont="1" applyFill="1" applyAlignment="1">
      <alignment/>
    </xf>
    <xf numFmtId="165" fontId="0" fillId="39" borderId="0" xfId="0" applyNumberFormat="1" applyFill="1" applyAlignment="1">
      <alignment/>
    </xf>
    <xf numFmtId="0" fontId="14" fillId="38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 horizontal="right"/>
    </xf>
    <xf numFmtId="165" fontId="2" fillId="40" borderId="10" xfId="0" applyNumberFormat="1" applyFont="1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/>
    </xf>
    <xf numFmtId="0" fontId="15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6" fillId="40" borderId="13" xfId="0" applyFont="1" applyFill="1" applyBorder="1" applyAlignment="1">
      <alignment horizontal="right"/>
    </xf>
    <xf numFmtId="165" fontId="6" fillId="40" borderId="10" xfId="0" applyNumberFormat="1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41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3" borderId="10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ont="1" applyFill="1" applyBorder="1" applyAlignment="1">
      <alignment/>
    </xf>
    <xf numFmtId="0" fontId="0" fillId="42" borderId="19" xfId="0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pente y'(rad)</a:t>
            </a:r>
          </a:p>
        </c:rich>
      </c:tx>
      <c:layout>
        <c:manualLayout>
          <c:xMode val="factor"/>
          <c:yMode val="factor"/>
          <c:x val="-0.26275"/>
          <c:y val="0.7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0.97825"/>
        </c:manualLayout>
      </c:layout>
      <c:scatterChart>
        <c:scatterStyle val="smoothMarker"/>
        <c:varyColors val="0"/>
        <c:ser>
          <c:idx val="0"/>
          <c:order val="0"/>
          <c:tx>
            <c:v>pent y'(rad)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'page cumul '!$A$13:$A$113</c:f>
              <c:numCache/>
            </c:numRef>
          </c:xVal>
          <c:yVal>
            <c:numRef>
              <c:f>'page cumul '!$D$13:$D$113</c:f>
              <c:numCache/>
            </c:numRef>
          </c:yVal>
          <c:smooth val="1"/>
        </c:ser>
        <c:axId val="47644873"/>
        <c:axId val="26150674"/>
      </c:scatterChart>
      <c:valAx>
        <c:axId val="4764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33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150674"/>
        <c:crosses val="autoZero"/>
        <c:crossBetween val="midCat"/>
        <c:dispUnits/>
      </c:val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moment fléchissant M(N.m)</a:t>
            </a:r>
          </a:p>
        </c:rich>
      </c:tx>
      <c:layout>
        <c:manualLayout>
          <c:xMode val="factor"/>
          <c:yMode val="factor"/>
          <c:x val="-0.13375"/>
          <c:y val="0.78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"/>
          <c:w val="1"/>
          <c:h val="0.967"/>
        </c:manualLayout>
      </c:layout>
      <c:scatterChart>
        <c:scatterStyle val="smoothMarker"/>
        <c:varyColors val="0"/>
        <c:ser>
          <c:idx val="0"/>
          <c:order val="0"/>
          <c:tx>
            <c:v>moment fléchissant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'page cumul '!$A$13:$A$113</c:f>
              <c:numCache/>
            </c:numRef>
          </c:xVal>
          <c:yVal>
            <c:numRef>
              <c:f>'page cumul '!$C$13:$C$113</c:f>
              <c:numCache/>
            </c:numRef>
          </c:yVal>
          <c:smooth val="1"/>
        </c:ser>
        <c:axId val="34029475"/>
        <c:axId val="37829820"/>
      </c:scatterChart>
      <c:valAx>
        <c:axId val="3402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34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 val="autoZero"/>
        <c:crossBetween val="midCat"/>
        <c:dispUnits/>
      </c:valAx>
      <c:valAx>
        <c:axId val="37829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déformée y(mm)</a:t>
            </a:r>
          </a:p>
        </c:rich>
      </c:tx>
      <c:layout>
        <c:manualLayout>
          <c:xMode val="factor"/>
          <c:yMode val="factor"/>
          <c:x val="-0.3205"/>
          <c:y val="0.8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4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déformée y(m)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'page cumul '!$A$13:$A$113</c:f>
              <c:numCache/>
            </c:numRef>
          </c:xVal>
          <c:yVal>
            <c:numRef>
              <c:f>'page cumul '!$E$13:$E$113</c:f>
              <c:numCache/>
            </c:numRef>
          </c:yVal>
          <c:smooth val="1"/>
        </c:ser>
        <c:axId val="4924061"/>
        <c:axId val="44316550"/>
      </c:scatterChart>
      <c:valAx>
        <c:axId val="492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36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316550"/>
        <c:crosses val="autoZero"/>
        <c:crossBetween val="midCat"/>
        <c:dispUnits/>
      </c:valAx>
      <c:valAx>
        <c:axId val="44316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effort tranchant T(N)</a:t>
            </a:r>
          </a:p>
        </c:rich>
      </c:tx>
      <c:layout>
        <c:manualLayout>
          <c:xMode val="factor"/>
          <c:yMode val="factor"/>
          <c:x val="-0.24725"/>
          <c:y val="0.7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2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effort tranchant T(N)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'page cumul '!$A$13:$A$113</c:f>
              <c:numCache/>
            </c:numRef>
          </c:xVal>
          <c:yVal>
            <c:numRef>
              <c:f>'page cumul '!$B$13:$B$113</c:f>
              <c:numCache/>
            </c:numRef>
          </c:yVal>
          <c:smooth val="1"/>
        </c:ser>
        <c:axId val="63304631"/>
        <c:axId val="32870768"/>
      </c:scatterChart>
      <c:val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347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 val="autoZero"/>
        <c:crossBetween val="midCat"/>
        <c:dispUnits/>
      </c:valAx>
      <c:valAx>
        <c:axId val="3287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104775</xdr:rowOff>
    </xdr:from>
    <xdr:to>
      <xdr:col>15</xdr:col>
      <xdr:colOff>104775</xdr:colOff>
      <xdr:row>35</xdr:row>
      <xdr:rowOff>152400</xdr:rowOff>
    </xdr:to>
    <xdr:pic>
      <xdr:nvPicPr>
        <xdr:cNvPr id="1" name="Picture 1028" descr="présentation logici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00050"/>
          <a:ext cx="998220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</xdr:row>
      <xdr:rowOff>114300</xdr:rowOff>
    </xdr:from>
    <xdr:to>
      <xdr:col>9</xdr:col>
      <xdr:colOff>647700</xdr:colOff>
      <xdr:row>20</xdr:row>
      <xdr:rowOff>9525</xdr:rowOff>
    </xdr:to>
    <xdr:graphicFrame>
      <xdr:nvGraphicFramePr>
        <xdr:cNvPr id="1" name="Chart 12"/>
        <xdr:cNvGraphicFramePr/>
      </xdr:nvGraphicFramePr>
      <xdr:xfrm>
        <a:off x="4086225" y="1409700"/>
        <a:ext cx="36004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657225</xdr:colOff>
      <xdr:row>20</xdr:row>
      <xdr:rowOff>0</xdr:rowOff>
    </xdr:from>
    <xdr:to>
      <xdr:col>14</xdr:col>
      <xdr:colOff>704850</xdr:colOff>
      <xdr:row>31</xdr:row>
      <xdr:rowOff>38100</xdr:rowOff>
    </xdr:to>
    <xdr:graphicFrame>
      <xdr:nvGraphicFramePr>
        <xdr:cNvPr id="2" name="Chart 13"/>
        <xdr:cNvGraphicFramePr/>
      </xdr:nvGraphicFramePr>
      <xdr:xfrm>
        <a:off x="7696200" y="3238500"/>
        <a:ext cx="385762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666750</xdr:colOff>
      <xdr:row>8</xdr:row>
      <xdr:rowOff>123825</xdr:rowOff>
    </xdr:from>
    <xdr:to>
      <xdr:col>14</xdr:col>
      <xdr:colOff>685800</xdr:colOff>
      <xdr:row>20</xdr:row>
      <xdr:rowOff>0</xdr:rowOff>
    </xdr:to>
    <xdr:graphicFrame>
      <xdr:nvGraphicFramePr>
        <xdr:cNvPr id="3" name="Chart 14"/>
        <xdr:cNvGraphicFramePr/>
      </xdr:nvGraphicFramePr>
      <xdr:xfrm>
        <a:off x="7705725" y="1419225"/>
        <a:ext cx="38290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20</xdr:row>
      <xdr:rowOff>19050</xdr:rowOff>
    </xdr:from>
    <xdr:to>
      <xdr:col>9</xdr:col>
      <xdr:colOff>685800</xdr:colOff>
      <xdr:row>31</xdr:row>
      <xdr:rowOff>28575</xdr:rowOff>
    </xdr:to>
    <xdr:graphicFrame>
      <xdr:nvGraphicFramePr>
        <xdr:cNvPr id="4" name="Chart 15"/>
        <xdr:cNvGraphicFramePr/>
      </xdr:nvGraphicFramePr>
      <xdr:xfrm>
        <a:off x="4057650" y="3257550"/>
        <a:ext cx="36671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8" sqref="A18"/>
    </sheetView>
  </sheetViews>
  <sheetFormatPr defaultColWidth="11.421875" defaultRowHeight="12.75"/>
  <sheetData>
    <row r="1" spans="2:15" ht="23.25">
      <c r="B1" s="45" t="s">
        <v>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2" ht="12.75">
      <c r="A3" s="81" t="s">
        <v>45</v>
      </c>
      <c r="B3" s="82"/>
    </row>
    <row r="4" spans="1:2" ht="12.75">
      <c r="A4" s="81" t="s">
        <v>46</v>
      </c>
      <c r="B4" s="82"/>
    </row>
    <row r="5" ht="13.5" thickBot="1">
      <c r="A5" s="67"/>
    </row>
    <row r="6" spans="1:2" ht="12.75">
      <c r="A6" s="75" t="s">
        <v>47</v>
      </c>
      <c r="B6" s="76"/>
    </row>
    <row r="7" spans="1:2" ht="12.75">
      <c r="A7" s="77" t="s">
        <v>50</v>
      </c>
      <c r="B7" s="78"/>
    </row>
    <row r="8" spans="1:2" ht="12.75">
      <c r="A8" s="77" t="s">
        <v>48</v>
      </c>
      <c r="B8" s="78"/>
    </row>
    <row r="9" spans="1:2" ht="13.5" thickBot="1">
      <c r="A9" s="79" t="s">
        <v>49</v>
      </c>
      <c r="B9" s="80"/>
    </row>
    <row r="11" ht="12.75">
      <c r="A11" s="74" t="s"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2" max="2" width="12.421875" style="0" customWidth="1"/>
    <col min="3" max="3" width="14.57421875" style="0" bestFit="1" customWidth="1"/>
    <col min="4" max="4" width="10.00390625" style="17" bestFit="1" customWidth="1"/>
    <col min="5" max="5" width="11.421875" style="20" customWidth="1"/>
  </cols>
  <sheetData>
    <row r="1" spans="1:15" ht="12.75">
      <c r="A1" s="32" t="s">
        <v>32</v>
      </c>
      <c r="B1" s="32"/>
      <c r="C1" s="32"/>
      <c r="D1" s="33"/>
      <c r="E1" s="58"/>
      <c r="F1" s="73" t="s">
        <v>23</v>
      </c>
      <c r="G1" s="73" t="s">
        <v>34</v>
      </c>
      <c r="H1" s="73"/>
      <c r="I1" s="72" t="s">
        <v>37</v>
      </c>
      <c r="J1" s="73"/>
      <c r="K1" s="73"/>
      <c r="L1" s="73"/>
      <c r="M1" s="73"/>
      <c r="N1" s="56"/>
      <c r="O1" s="56"/>
    </row>
    <row r="2" spans="1:15" ht="12.75">
      <c r="A2" s="35" t="s">
        <v>33</v>
      </c>
      <c r="B2" s="35"/>
      <c r="C2" s="35"/>
      <c r="D2" s="36"/>
      <c r="E2" s="59"/>
      <c r="F2" s="37" t="s">
        <v>24</v>
      </c>
      <c r="G2" s="37" t="s">
        <v>35</v>
      </c>
      <c r="H2" s="37"/>
      <c r="I2" s="65" t="s">
        <v>38</v>
      </c>
      <c r="J2" s="37"/>
      <c r="K2" s="66"/>
      <c r="L2" s="66"/>
      <c r="M2" s="66"/>
      <c r="N2" s="66"/>
      <c r="O2" s="56"/>
    </row>
    <row r="3" spans="1:15" ht="12.75">
      <c r="A3" s="35" t="s">
        <v>25</v>
      </c>
      <c r="B3" s="43"/>
      <c r="C3" s="35"/>
      <c r="D3" s="44"/>
      <c r="E3" s="60"/>
      <c r="F3" s="68" t="s">
        <v>44</v>
      </c>
      <c r="G3" s="69"/>
      <c r="H3" s="69"/>
      <c r="I3" s="69"/>
      <c r="J3" s="69"/>
      <c r="K3" s="56"/>
      <c r="L3" s="56"/>
      <c r="M3" s="56"/>
      <c r="N3" s="56"/>
      <c r="O3" s="56"/>
    </row>
    <row r="4" spans="1:15" ht="12.75">
      <c r="A4" s="26" t="s">
        <v>16</v>
      </c>
      <c r="B4" s="27">
        <v>210000</v>
      </c>
      <c r="C4" s="26" t="s">
        <v>12</v>
      </c>
      <c r="D4" s="46" t="s">
        <v>28</v>
      </c>
      <c r="E4" s="57">
        <v>2500</v>
      </c>
      <c r="F4" s="70" t="s">
        <v>39</v>
      </c>
      <c r="G4" s="70"/>
      <c r="H4" s="70"/>
      <c r="I4" s="70"/>
      <c r="J4" s="70"/>
      <c r="K4" s="70"/>
      <c r="L4" s="70"/>
      <c r="M4" s="70"/>
      <c r="N4" s="70"/>
      <c r="O4" s="56"/>
    </row>
    <row r="5" spans="1:16" ht="12.75">
      <c r="A5" s="28" t="s">
        <v>14</v>
      </c>
      <c r="B5" s="29">
        <v>15</v>
      </c>
      <c r="C5" s="29" t="s">
        <v>11</v>
      </c>
      <c r="D5" s="48" t="s">
        <v>29</v>
      </c>
      <c r="E5" s="47">
        <v>7</v>
      </c>
      <c r="F5" s="70" t="s">
        <v>40</v>
      </c>
      <c r="G5" s="70"/>
      <c r="H5" s="70"/>
      <c r="I5" s="70"/>
      <c r="J5" s="70"/>
      <c r="K5" s="70"/>
      <c r="L5" s="70"/>
      <c r="M5" s="70"/>
      <c r="N5" s="69"/>
      <c r="O5" s="56"/>
      <c r="P5" s="56"/>
    </row>
    <row r="6" spans="1:11" ht="12.75">
      <c r="A6" s="30" t="s">
        <v>17</v>
      </c>
      <c r="B6" s="30">
        <v>11770</v>
      </c>
      <c r="C6" s="30" t="s">
        <v>10</v>
      </c>
      <c r="D6" s="49" t="s">
        <v>30</v>
      </c>
      <c r="E6" s="50">
        <v>0</v>
      </c>
      <c r="F6" s="68" t="s">
        <v>41</v>
      </c>
      <c r="G6" s="11"/>
      <c r="H6" s="11"/>
      <c r="I6" s="11"/>
      <c r="J6" s="17"/>
      <c r="K6" s="56"/>
    </row>
    <row r="7" spans="1:6" ht="12.75">
      <c r="A7" s="51" t="s">
        <v>15</v>
      </c>
      <c r="B7" s="31">
        <v>0</v>
      </c>
      <c r="C7" s="52" t="s">
        <v>13</v>
      </c>
      <c r="D7" s="49" t="s">
        <v>26</v>
      </c>
      <c r="E7" s="50">
        <v>8</v>
      </c>
      <c r="F7" s="68" t="s">
        <v>42</v>
      </c>
    </row>
    <row r="8" spans="1:14" ht="12.75">
      <c r="A8" s="61" t="s">
        <v>27</v>
      </c>
      <c r="B8" s="62">
        <v>1126.2948231144233</v>
      </c>
      <c r="C8" s="70" t="s">
        <v>43</v>
      </c>
      <c r="D8" s="70"/>
      <c r="E8" s="70"/>
      <c r="F8" s="63" t="s">
        <v>22</v>
      </c>
      <c r="G8" s="64">
        <v>-4365.525640024834</v>
      </c>
      <c r="L8" s="71"/>
      <c r="M8" s="38"/>
      <c r="N8" s="39"/>
    </row>
    <row r="9" spans="1:2" ht="12.75">
      <c r="A9" s="61"/>
      <c r="B9" s="42"/>
    </row>
    <row r="10" spans="1:6" ht="12.75">
      <c r="A10" s="53" t="s">
        <v>31</v>
      </c>
      <c r="B10" s="53"/>
      <c r="C10" s="53"/>
      <c r="D10" s="54"/>
      <c r="E10" s="55"/>
      <c r="F10" s="55"/>
    </row>
    <row r="11" spans="1:5" ht="12.75">
      <c r="A11" s="6" t="s">
        <v>0</v>
      </c>
      <c r="B11" s="2" t="s">
        <v>2</v>
      </c>
      <c r="C11" s="8" t="s">
        <v>18</v>
      </c>
      <c r="D11" s="18" t="s">
        <v>5</v>
      </c>
      <c r="E11" s="21" t="s">
        <v>6</v>
      </c>
    </row>
    <row r="12" spans="1:5" ht="12.75">
      <c r="A12" s="7" t="s">
        <v>1</v>
      </c>
      <c r="B12" s="3" t="s">
        <v>3</v>
      </c>
      <c r="C12" s="9" t="s">
        <v>4</v>
      </c>
      <c r="D12" s="19" t="s">
        <v>9</v>
      </c>
      <c r="E12" s="21" t="s">
        <v>7</v>
      </c>
    </row>
    <row r="13" spans="1:5" ht="12.75">
      <c r="A13">
        <v>0</v>
      </c>
      <c r="B13" s="4">
        <f>'q(Nm) '!B11+'FB(N) '!B11+'MB(N.m)'!B11+'F1(N)'!B11+'F2(N)'!B11</f>
        <v>-1373.7051768855767</v>
      </c>
      <c r="C13" s="10">
        <f>'q(Nm) '!C11+'FB(N) '!C11+'MB(N.m)'!C11+'F1(N)'!C11+'F2(N)'!C11</f>
        <v>-4971.1032933084825</v>
      </c>
      <c r="D13" s="23">
        <f>'q(Nm) '!D11+'FB(N) '!D11+'MB(N.m)'!D11+'F1(N)'!D11+'F2(N)'!D11</f>
        <v>0</v>
      </c>
      <c r="E13" s="25">
        <f>'q(Nm) '!E11+'FB(N) '!E11+'MB(N.m)'!E11+'F1(N)'!E11+'F2(N)'!E11</f>
        <v>0</v>
      </c>
    </row>
    <row r="14" spans="1:5" ht="12.75">
      <c r="A14">
        <f aca="true" t="shared" si="0" ref="A14:A45">IF(A13&lt;PORTEE,A13+(PORTEE/100),"")</f>
        <v>0.15</v>
      </c>
      <c r="B14" s="4">
        <f>'q(Nm) '!B12+'FB(N) '!B12+'MB(N.m)'!B12+'F1(N)'!B12+'F2(N)'!B12</f>
        <v>-1373.7051768855767</v>
      </c>
      <c r="C14" s="10">
        <f>'q(Nm) '!C12+'FB(N) '!C12+'MB(N.m)'!C12+'F1(N)'!C12+'F2(N)'!C12</f>
        <v>-4765.047516775645</v>
      </c>
      <c r="D14" s="23">
        <f>'q(Nm) '!D12+'FB(N) '!D12+'MB(N.m)'!D12+'F1(N)'!D12+'F2(N)'!D12</f>
        <v>-2.9542877807027935E-05</v>
      </c>
      <c r="E14" s="25">
        <f>'q(Nm) '!E12+'FB(N) '!E12+'MB(N.m)'!E12+'F1(N)'!E12+'F2(N)'!E12</f>
        <v>-0.0022313520894886056</v>
      </c>
    </row>
    <row r="15" spans="1:5" ht="12.75">
      <c r="A15">
        <f t="shared" si="0"/>
        <v>0.3</v>
      </c>
      <c r="B15" s="4">
        <f>'q(Nm) '!B13+'FB(N) '!B13+'MB(N.m)'!B13+'F1(N)'!B13+'F2(N)'!B13</f>
        <v>-1373.7051768855767</v>
      </c>
      <c r="C15" s="10">
        <f>'q(Nm) '!C13+'FB(N) '!C13+'MB(N.m)'!C13+'F1(N)'!C13+'F2(N)'!C13</f>
        <v>-4558.991740242811</v>
      </c>
      <c r="D15" s="23">
        <f>'q(Nm) '!D13+'FB(N) '!D13+'MB(N.m)'!D13+'F1(N)'!D13+'F2(N)'!D13</f>
        <v>-5.783526540570024E-05</v>
      </c>
      <c r="E15" s="25">
        <f>'q(Nm) '!E13+'FB(N) '!E13+'MB(N.m)'!E13+'F1(N)'!E13+'F2(N)'!E13</f>
        <v>-0.008800379842547126</v>
      </c>
    </row>
    <row r="16" spans="1:5" ht="12.75">
      <c r="A16">
        <f t="shared" si="0"/>
        <v>0.44999999999999996</v>
      </c>
      <c r="B16" s="4">
        <f>'q(Nm) '!B14+'FB(N) '!B14+'MB(N.m)'!B14+'F1(N)'!B14+'F2(N)'!B14</f>
        <v>-1373.7051768855767</v>
      </c>
      <c r="C16" s="10">
        <f>'q(Nm) '!C14+'FB(N) '!C14+'MB(N.m)'!C14+'F1(N)'!C14+'F2(N)'!C14</f>
        <v>-4352.935963709973</v>
      </c>
      <c r="D16" s="23">
        <f>'q(Nm) '!D14+'FB(N) '!D14+'MB(N.m)'!D14+'F1(N)'!D14+'F2(N)'!D14</f>
        <v>-8.487716279601698E-05</v>
      </c>
      <c r="E16" s="25">
        <f>'q(Nm) '!E14+'FB(N) '!E14+'MB(N.m)'!E14+'F1(N)'!E14+'F2(N)'!E14</f>
        <v>-0.01951954048606462</v>
      </c>
    </row>
    <row r="17" spans="1:5" ht="12.75">
      <c r="A17">
        <f t="shared" si="0"/>
        <v>0.6</v>
      </c>
      <c r="B17" s="4">
        <f>'q(Nm) '!B15+'FB(N) '!B15+'MB(N.m)'!B15+'F1(N)'!B15+'F2(N)'!B15</f>
        <v>-1373.7051768855767</v>
      </c>
      <c r="C17" s="10">
        <f>'q(Nm) '!C15+'FB(N) '!C15+'MB(N.m)'!C15+'F1(N)'!C15+'F2(N)'!C15</f>
        <v>-4146.880187177136</v>
      </c>
      <c r="D17" s="23">
        <f>'q(Nm) '!D15+'FB(N) '!D15+'MB(N.m)'!D15+'F1(N)'!D15+'F2(N)'!D15</f>
        <v>-0.00011066856997797814</v>
      </c>
      <c r="E17" s="25">
        <f>'q(Nm) '!E15+'FB(N) '!E15+'MB(N.m)'!E15+'F1(N)'!E15+'F2(N)'!E15</f>
        <v>-0.03420129124693014</v>
      </c>
    </row>
    <row r="18" spans="1:5" ht="12.75">
      <c r="A18">
        <f t="shared" si="0"/>
        <v>0.75</v>
      </c>
      <c r="B18" s="4">
        <f>'q(Nm) '!B16+'FB(N) '!B16+'MB(N.m)'!B16+'F1(N)'!B16+'F2(N)'!B16</f>
        <v>-1373.7051768855767</v>
      </c>
      <c r="C18" s="10">
        <f>'q(Nm) '!C16+'FB(N) '!C16+'MB(N.m)'!C16+'F1(N)'!C16+'F2(N)'!C16</f>
        <v>-3940.8244106443017</v>
      </c>
      <c r="D18" s="23">
        <f>'q(Nm) '!D16+'FB(N) '!D16+'MB(N.m)'!D16+'F1(N)'!D16+'F2(N)'!D16</f>
        <v>-0.00013520948695158356</v>
      </c>
      <c r="E18" s="25">
        <f>'q(Nm) '!E16+'FB(N) '!E16+'MB(N.m)'!E16+'F1(N)'!E16+'F2(N)'!E16</f>
        <v>-0.05265808935203273</v>
      </c>
    </row>
    <row r="19" spans="1:5" ht="12.75">
      <c r="A19">
        <f t="shared" si="0"/>
        <v>0.9</v>
      </c>
      <c r="B19" s="4">
        <f>'q(Nm) '!B17+'FB(N) '!B17+'MB(N.m)'!B17+'F1(N)'!B17+'F2(N)'!B17</f>
        <v>-1373.7051768855767</v>
      </c>
      <c r="C19" s="10">
        <f>'q(Nm) '!C17+'FB(N) '!C17+'MB(N.m)'!C17+'F1(N)'!C17+'F2(N)'!C17</f>
        <v>-3734.768634111464</v>
      </c>
      <c r="D19" s="23">
        <f>'q(Nm) '!D17+'FB(N) '!D17+'MB(N.m)'!D17+'F1(N)'!D17+'F2(N)'!D17</f>
        <v>-0.00015849991371683363</v>
      </c>
      <c r="E19" s="25">
        <f>'q(Nm) '!E17+'FB(N) '!E17+'MB(N.m)'!E17+'F1(N)'!E17+'F2(N)'!E17</f>
        <v>-0.07470239202826154</v>
      </c>
    </row>
    <row r="20" spans="1:5" ht="12.75">
      <c r="A20">
        <f t="shared" si="0"/>
        <v>1.05</v>
      </c>
      <c r="B20" s="4">
        <f>'q(Nm) '!B18+'FB(N) '!B18+'MB(N.m)'!B18+'F1(N)'!B18+'F2(N)'!B18</f>
        <v>-1373.7051768855767</v>
      </c>
      <c r="C20" s="10">
        <f>'q(Nm) '!C18+'FB(N) '!C18+'MB(N.m)'!C18+'F1(N)'!C18+'F2(N)'!C18</f>
        <v>-3528.7128575786264</v>
      </c>
      <c r="D20" s="23">
        <f>'q(Nm) '!D18+'FB(N) '!D18+'MB(N.m)'!D18+'F1(N)'!D18+'F2(N)'!D18</f>
        <v>-0.0001805398502737279</v>
      </c>
      <c r="E20" s="25">
        <f>'q(Nm) '!E18+'FB(N) '!E18+'MB(N.m)'!E18+'F1(N)'!E18+'F2(N)'!E18</f>
        <v>-0.10014665650250548</v>
      </c>
    </row>
    <row r="21" spans="1:5" ht="12.75">
      <c r="A21">
        <f t="shared" si="0"/>
        <v>1.2</v>
      </c>
      <c r="B21" s="4">
        <f>'q(Nm) '!B19+'FB(N) '!B19+'MB(N.m)'!B19+'F1(N)'!B19+'F2(N)'!B19</f>
        <v>-1373.7051768855767</v>
      </c>
      <c r="C21" s="10">
        <f>'q(Nm) '!C19+'FB(N) '!C19+'MB(N.m)'!C19+'F1(N)'!C19+'F2(N)'!C19</f>
        <v>-3322.6570810457924</v>
      </c>
      <c r="D21" s="23">
        <f>'q(Nm) '!D19+'FB(N) '!D19+'MB(N.m)'!D19+'F1(N)'!D19+'F2(N)'!D19</f>
        <v>-0.00020132929662226634</v>
      </c>
      <c r="E21" s="25">
        <f>'q(Nm) '!E19+'FB(N) '!E19+'MB(N.m)'!E19+'F1(N)'!E19+'F2(N)'!E19</f>
        <v>-0.12880334000165355</v>
      </c>
    </row>
    <row r="22" spans="1:5" ht="12.75">
      <c r="A22">
        <f t="shared" si="0"/>
        <v>1.3499999999999999</v>
      </c>
      <c r="B22" s="4">
        <f>'q(Nm) '!B20+'FB(N) '!B20+'MB(N.m)'!B20+'F1(N)'!B20+'F2(N)'!B20</f>
        <v>-1373.7051768855767</v>
      </c>
      <c r="C22" s="10">
        <f>'q(Nm) '!C20+'FB(N) '!C20+'MB(N.m)'!C20+'F1(N)'!C20+'F2(N)'!C20</f>
        <v>-3116.601304512955</v>
      </c>
      <c r="D22" s="23">
        <f>'q(Nm) '!D20+'FB(N) '!D20+'MB(N.m)'!D20+'F1(N)'!D20+'F2(N)'!D20</f>
        <v>-0.0002208682527624498</v>
      </c>
      <c r="E22" s="25">
        <f>'q(Nm) '!E20+'FB(N) '!E20+'MB(N.m)'!E20+'F1(N)'!E20+'F2(N)'!E20</f>
        <v>-0.16048489975259494</v>
      </c>
    </row>
    <row r="23" spans="1:5" ht="12.75">
      <c r="A23">
        <f t="shared" si="0"/>
        <v>1.4999999999999998</v>
      </c>
      <c r="B23" s="4">
        <f>'q(Nm) '!B21+'FB(N) '!B21+'MB(N.m)'!B21+'F1(N)'!B21+'F2(N)'!B21</f>
        <v>-1373.7051768855767</v>
      </c>
      <c r="C23" s="10">
        <f>'q(Nm) '!C21+'FB(N) '!C21+'MB(N.m)'!C21+'F1(N)'!C21+'F2(N)'!C21</f>
        <v>-2910.545527980117</v>
      </c>
      <c r="D23" s="23">
        <f>'q(Nm) '!D21+'FB(N) '!D21+'MB(N.m)'!D21+'F1(N)'!D21+'F2(N)'!D21</f>
        <v>-0.00023915671869427708</v>
      </c>
      <c r="E23" s="25">
        <f>'q(Nm) '!E21+'FB(N) '!E21+'MB(N.m)'!E21+'F1(N)'!E21+'F2(N)'!E21</f>
        <v>-0.19500379298221882</v>
      </c>
    </row>
    <row r="24" spans="1:5" ht="12.75">
      <c r="A24">
        <f t="shared" si="0"/>
        <v>1.6499999999999997</v>
      </c>
      <c r="B24" s="4">
        <f>'q(Nm) '!B22+'FB(N) '!B22+'MB(N.m)'!B22+'F1(N)'!B22+'F2(N)'!B22</f>
        <v>-1373.7051768855767</v>
      </c>
      <c r="C24" s="10">
        <f>'q(Nm) '!C22+'FB(N) '!C22+'MB(N.m)'!C22+'F1(N)'!C22+'F2(N)'!C22</f>
        <v>-2704.4897514472814</v>
      </c>
      <c r="D24" s="23">
        <f>'q(Nm) '!D22+'FB(N) '!D22+'MB(N.m)'!D22+'F1(N)'!D22+'F2(N)'!D22</f>
        <v>-0.00025619469441774895</v>
      </c>
      <c r="E24" s="25">
        <f>'q(Nm) '!E22+'FB(N) '!E22+'MB(N.m)'!E22+'F1(N)'!E22+'F2(N)'!E22</f>
        <v>-0.23217247691741405</v>
      </c>
    </row>
    <row r="25" spans="1:5" ht="12.75">
      <c r="A25">
        <f t="shared" si="0"/>
        <v>1.7999999999999996</v>
      </c>
      <c r="B25" s="4">
        <f>'q(Nm) '!B23+'FB(N) '!B23+'MB(N.m)'!B23+'F1(N)'!B23+'F2(N)'!B23</f>
        <v>-1373.7051768855767</v>
      </c>
      <c r="C25" s="10">
        <f>'q(Nm) '!C23+'FB(N) '!C23+'MB(N.m)'!C23+'F1(N)'!C23+'F2(N)'!C23</f>
        <v>-2498.4339749144456</v>
      </c>
      <c r="D25" s="23">
        <f>'q(Nm) '!D23+'FB(N) '!D23+'MB(N.m)'!D23+'F1(N)'!D23+'F2(N)'!D23</f>
        <v>-0.0002719821799328655</v>
      </c>
      <c r="E25" s="25">
        <f>'q(Nm) '!E23+'FB(N) '!E23+'MB(N.m)'!E23+'F1(N)'!E23+'F2(N)'!E23</f>
        <v>-0.27180340878507003</v>
      </c>
    </row>
    <row r="26" spans="1:5" ht="12.75">
      <c r="A26">
        <f t="shared" si="0"/>
        <v>1.9499999999999995</v>
      </c>
      <c r="B26" s="4">
        <f>'q(Nm) '!B24+'FB(N) '!B24+'MB(N.m)'!B24+'F1(N)'!B24+'F2(N)'!B24</f>
        <v>-1373.7051768855767</v>
      </c>
      <c r="C26" s="10">
        <f>'q(Nm) '!C24+'FB(N) '!C24+'MB(N.m)'!C24+'F1(N)'!C24+'F2(N)'!C24</f>
        <v>-2292.3781983816098</v>
      </c>
      <c r="D26" s="23">
        <f>'q(Nm) '!D24+'FB(N) '!D24+'MB(N.m)'!D24+'F1(N)'!D24+'F2(N)'!D24</f>
        <v>-0.0002865191752396259</v>
      </c>
      <c r="E26" s="25">
        <f>'q(Nm) '!E24+'FB(N) '!E24+'MB(N.m)'!E24+'F1(N)'!E24+'F2(N)'!E24</f>
        <v>-0.31370904581207504</v>
      </c>
    </row>
    <row r="27" spans="1:5" ht="12.75">
      <c r="A27">
        <f t="shared" si="0"/>
        <v>2.0999999999999996</v>
      </c>
      <c r="B27" s="4">
        <f>'q(Nm) '!B25+'FB(N) '!B25+'MB(N.m)'!B25+'F1(N)'!B25+'F2(N)'!B25</f>
        <v>-1373.7051768855767</v>
      </c>
      <c r="C27" s="10">
        <f>'q(Nm) '!C25+'FB(N) '!C25+'MB(N.m)'!C25+'F1(N)'!C25+'F2(N)'!C25</f>
        <v>-2086.3224218487703</v>
      </c>
      <c r="D27" s="23">
        <f>'q(Nm) '!D25+'FB(N) '!D25+'MB(N.m)'!D25+'F1(N)'!D25+'F2(N)'!D25</f>
        <v>-0.00029980568033803124</v>
      </c>
      <c r="E27" s="25">
        <f>'q(Nm) '!E25+'FB(N) '!E25+'MB(N.m)'!E25+'F1(N)'!E25+'F2(N)'!E25</f>
        <v>-0.3577018452253189</v>
      </c>
    </row>
    <row r="28" spans="1:5" ht="12.75">
      <c r="A28">
        <f t="shared" si="0"/>
        <v>2.2499999999999996</v>
      </c>
      <c r="B28" s="4">
        <f>'q(Nm) '!B26+'FB(N) '!B26+'MB(N.m)'!B26+'F1(N)'!B26+'F2(N)'!B26</f>
        <v>-1373.7051768855767</v>
      </c>
      <c r="C28" s="10">
        <f>'q(Nm) '!C26+'FB(N) '!C26+'MB(N.m)'!C26+'F1(N)'!C26+'F2(N)'!C26</f>
        <v>-1880.2666453159363</v>
      </c>
      <c r="D28" s="23">
        <f>'q(Nm) '!D26+'FB(N) '!D26+'MB(N.m)'!D26+'F1(N)'!D26+'F2(N)'!D26</f>
        <v>-0.0003118416952280804</v>
      </c>
      <c r="E28" s="25">
        <f>'q(Nm) '!E26+'FB(N) '!E26+'MB(N.m)'!E26+'F1(N)'!E26+'F2(N)'!E26</f>
        <v>-0.4035942642516903</v>
      </c>
    </row>
    <row r="29" spans="1:5" ht="12.75">
      <c r="A29">
        <f t="shared" si="0"/>
        <v>2.3999999999999995</v>
      </c>
      <c r="B29" s="4">
        <f>'q(Nm) '!B27+'FB(N) '!B27+'MB(N.m)'!B27+'F1(N)'!B27+'F2(N)'!B27</f>
        <v>-1373.7051768855767</v>
      </c>
      <c r="C29" s="10">
        <f>'q(Nm) '!C27+'FB(N) '!C27+'MB(N.m)'!C27+'F1(N)'!C27+'F2(N)'!C27</f>
        <v>-1674.2108687831005</v>
      </c>
      <c r="D29" s="23">
        <f>'q(Nm) '!D27+'FB(N) '!D27+'MB(N.m)'!D27+'F1(N)'!D27+'F2(N)'!D27</f>
        <v>-0.000322627219909774</v>
      </c>
      <c r="E29" s="25">
        <f>'q(Nm) '!E27+'FB(N) '!E27+'MB(N.m)'!E27+'F1(N)'!E27+'F2(N)'!E27</f>
        <v>-0.4511987601180778</v>
      </c>
    </row>
    <row r="30" spans="1:5" ht="12.75">
      <c r="A30">
        <f t="shared" si="0"/>
        <v>2.5499999999999994</v>
      </c>
      <c r="B30" s="4">
        <f>'q(Nm) '!B28+'FB(N) '!B28+'MB(N.m)'!B28+'F1(N)'!B28+'F2(N)'!B28</f>
        <v>-1373.7051768855767</v>
      </c>
      <c r="C30" s="10">
        <f>'q(Nm) '!C28+'FB(N) '!C28+'MB(N.m)'!C28+'F1(N)'!C28+'F2(N)'!C28</f>
        <v>-1468.155092250263</v>
      </c>
      <c r="D30" s="23">
        <f>'q(Nm) '!D28+'FB(N) '!D28+'MB(N.m)'!D28+'F1(N)'!D28+'F2(N)'!D28</f>
        <v>-0.0003321622543831122</v>
      </c>
      <c r="E30" s="25">
        <f>'q(Nm) '!E28+'FB(N) '!E28+'MB(N.m)'!E28+'F1(N)'!E28+'F2(N)'!E28</f>
        <v>-0.5003277900513723</v>
      </c>
    </row>
    <row r="31" spans="1:5" ht="12.75">
      <c r="A31">
        <f t="shared" si="0"/>
        <v>2.6999999999999993</v>
      </c>
      <c r="B31" s="4">
        <f>'q(Nm) '!B29+'FB(N) '!B29+'MB(N.m)'!B29+'F1(N)'!B29+'F2(N)'!B29</f>
        <v>-1373.7051768855767</v>
      </c>
      <c r="C31" s="10">
        <f>'q(Nm) '!C29+'FB(N) '!C29+'MB(N.m)'!C29+'F1(N)'!C29+'F2(N)'!C29</f>
        <v>-1262.0993157174253</v>
      </c>
      <c r="D31" s="23">
        <f>'q(Nm) '!D29+'FB(N) '!D29+'MB(N.m)'!D29+'F1(N)'!D29+'F2(N)'!D29</f>
        <v>-0.00034044679864809546</v>
      </c>
      <c r="E31" s="25">
        <f>'q(Nm) '!E29+'FB(N) '!E29+'MB(N.m)'!E29+'F1(N)'!E29+'F2(N)'!E29</f>
        <v>-0.5507938112784612</v>
      </c>
    </row>
    <row r="32" spans="1:5" ht="12.75">
      <c r="A32">
        <f t="shared" si="0"/>
        <v>2.849999999999999</v>
      </c>
      <c r="B32" s="4">
        <f>'q(Nm) '!B30+'FB(N) '!B30+'MB(N.m)'!B30+'F1(N)'!B30+'F2(N)'!B30</f>
        <v>-1373.7051768855767</v>
      </c>
      <c r="C32" s="10">
        <f>'q(Nm) '!C30+'FB(N) '!C30+'MB(N.m)'!C30+'F1(N)'!C30+'F2(N)'!C30</f>
        <v>-1056.0435391845895</v>
      </c>
      <c r="D32" s="23">
        <f>'q(Nm) '!D30+'FB(N) '!D30+'MB(N.m)'!D30+'F1(N)'!D30+'F2(N)'!D30</f>
        <v>-0.0003474808527047222</v>
      </c>
      <c r="E32" s="25">
        <f>'q(Nm) '!E30+'FB(N) '!E30+'MB(N.m)'!E30+'F1(N)'!E30+'F2(N)'!E30</f>
        <v>-0.6024092810262334</v>
      </c>
    </row>
    <row r="33" spans="1:5" ht="12.75">
      <c r="A33">
        <f t="shared" si="0"/>
        <v>2.999999999999999</v>
      </c>
      <c r="B33" s="4">
        <f>'q(Nm) '!B31+'FB(N) '!B31+'MB(N.m)'!B31+'F1(N)'!B31+'F2(N)'!B31</f>
        <v>-1373.7051768855767</v>
      </c>
      <c r="C33" s="10">
        <f>'q(Nm) '!C31+'FB(N) '!C31+'MB(N.m)'!C31+'F1(N)'!C31+'F2(N)'!C31</f>
        <v>-849.9877626517537</v>
      </c>
      <c r="D33" s="23">
        <f>'q(Nm) '!D31+'FB(N) '!D31+'MB(N.m)'!D31+'F1(N)'!D31+'F2(N)'!D31</f>
        <v>-0.00035326441655299376</v>
      </c>
      <c r="E33" s="25">
        <f>'q(Nm) '!E31+'FB(N) '!E31+'MB(N.m)'!E31+'F1(N)'!E31+'F2(N)'!E31</f>
        <v>-0.6549866565215785</v>
      </c>
    </row>
    <row r="34" spans="1:5" ht="12.75">
      <c r="A34">
        <f t="shared" si="0"/>
        <v>3.149999999999999</v>
      </c>
      <c r="B34" s="4">
        <f>'q(Nm) '!B32+'FB(N) '!B32+'MB(N.m)'!B32+'F1(N)'!B32+'F2(N)'!B32</f>
        <v>-1373.7051768855767</v>
      </c>
      <c r="C34" s="10">
        <f>'q(Nm) '!C32+'FB(N) '!C32+'MB(N.m)'!C32+'F1(N)'!C32+'F2(N)'!C32</f>
        <v>-643.931986118916</v>
      </c>
      <c r="D34" s="23">
        <f>'q(Nm) '!D32+'FB(N) '!D32+'MB(N.m)'!D32+'F1(N)'!D32+'F2(N)'!D32</f>
        <v>-0.0003577974901929101</v>
      </c>
      <c r="E34" s="25">
        <f>'q(Nm) '!E32+'FB(N) '!E32+'MB(N.m)'!E32+'F1(N)'!E32+'F2(N)'!E32</f>
        <v>-0.7083383949913866</v>
      </c>
    </row>
    <row r="35" spans="1:5" ht="12.75">
      <c r="A35">
        <f t="shared" si="0"/>
        <v>3.299999999999999</v>
      </c>
      <c r="B35" s="4">
        <f>'q(Nm) '!B33+'FB(N) '!B33+'MB(N.m)'!B33+'F1(N)'!B33+'F2(N)'!B33</f>
        <v>-1373.7051768855767</v>
      </c>
      <c r="C35" s="10">
        <f>'q(Nm) '!C33+'FB(N) '!C33+'MB(N.m)'!C33+'F1(N)'!C33+'F2(N)'!C33</f>
        <v>-437.87620958608204</v>
      </c>
      <c r="D35" s="23">
        <f>'q(Nm) '!D33+'FB(N) '!D33+'MB(N.m)'!D33+'F1(N)'!D33+'F2(N)'!D33</f>
        <v>-0.00036108007362446997</v>
      </c>
      <c r="E35" s="25">
        <f>'q(Nm) '!E33+'FB(N) '!E33+'MB(N.m)'!E33+'F1(N)'!E33+'F2(N)'!E33</f>
        <v>-0.7622769536625444</v>
      </c>
    </row>
    <row r="36" spans="1:5" ht="12.75">
      <c r="A36">
        <f t="shared" si="0"/>
        <v>3.449999999999999</v>
      </c>
      <c r="B36" s="4">
        <f>'q(Nm) '!B34+'FB(N) '!B34+'MB(N.m)'!B34+'F1(N)'!B34+'F2(N)'!B34</f>
        <v>-1373.7051768855767</v>
      </c>
      <c r="C36" s="10">
        <f>'q(Nm) '!C34+'FB(N) '!C34+'MB(N.m)'!C34+'F1(N)'!C34+'F2(N)'!C34</f>
        <v>-231.82043305324623</v>
      </c>
      <c r="D36" s="23">
        <f>'q(Nm) '!D34+'FB(N) '!D34+'MB(N.m)'!D34+'F1(N)'!D34+'F2(N)'!D34</f>
        <v>-0.00036311216684767464</v>
      </c>
      <c r="E36" s="25">
        <f>'q(Nm) '!E34+'FB(N) '!E34+'MB(N.m)'!E34+'F1(N)'!E34+'F2(N)'!E34</f>
        <v>-0.8166147897619442</v>
      </c>
    </row>
    <row r="37" spans="1:5" ht="12.75">
      <c r="A37">
        <f t="shared" si="0"/>
        <v>3.5999999999999988</v>
      </c>
      <c r="B37" s="4">
        <f>'q(Nm) '!B35+'FB(N) '!B35+'MB(N.m)'!B35+'F1(N)'!B35+'F2(N)'!B35</f>
        <v>-1373.7051768855767</v>
      </c>
      <c r="C37" s="10">
        <f>'q(Nm) '!C35+'FB(N) '!C35+'MB(N.m)'!C35+'F1(N)'!C35+'F2(N)'!C35</f>
        <v>-25.764656520408607</v>
      </c>
      <c r="D37" s="23">
        <f>'q(Nm) '!D35+'FB(N) '!D35+'MB(N.m)'!D35+'F1(N)'!D35+'F2(N)'!D35</f>
        <v>-0.0003638937698625239</v>
      </c>
      <c r="E37" s="25">
        <f>'q(Nm) '!E35+'FB(N) '!E35+'MB(N.m)'!E35+'F1(N)'!E35+'F2(N)'!E35</f>
        <v>-0.8711643605164716</v>
      </c>
    </row>
    <row r="38" spans="1:5" ht="12.75">
      <c r="A38">
        <f t="shared" si="0"/>
        <v>3.7499999999999987</v>
      </c>
      <c r="B38" s="4">
        <f>'q(Nm) '!B36+'FB(N) '!B36+'MB(N.m)'!B36+'F1(N)'!B36+'F2(N)'!B36</f>
        <v>-1373.7051768855767</v>
      </c>
      <c r="C38" s="10">
        <f>'q(Nm) '!C36+'FB(N) '!C36+'MB(N.m)'!C36+'F1(N)'!C36+'F2(N)'!C36</f>
        <v>180.29112001242902</v>
      </c>
      <c r="D38" s="23">
        <f>'q(Nm) '!D36+'FB(N) '!D36+'MB(N.m)'!D36+'F1(N)'!D36+'F2(N)'!D36</f>
        <v>-0.00036342488266901643</v>
      </c>
      <c r="E38" s="25">
        <f>'q(Nm) '!E36+'FB(N) '!E36+'MB(N.m)'!E36+'F1(N)'!E36+'F2(N)'!E36</f>
        <v>-0.9257381231530157</v>
      </c>
    </row>
    <row r="39" spans="1:5" ht="12.75">
      <c r="A39">
        <f t="shared" si="0"/>
        <v>3.8999999999999986</v>
      </c>
      <c r="B39" s="4">
        <f>'q(Nm) '!B37+'FB(N) '!B37+'MB(N.m)'!B37+'F1(N)'!B37+'F2(N)'!B37</f>
        <v>-1373.7051768855767</v>
      </c>
      <c r="C39" s="10">
        <f>'q(Nm) '!C37+'FB(N) '!C37+'MB(N.m)'!C37+'F1(N)'!C37+'F2(N)'!C37</f>
        <v>386.3468965452639</v>
      </c>
      <c r="D39" s="23">
        <f>'q(Nm) '!D37+'FB(N) '!D37+'MB(N.m)'!D37+'F1(N)'!D37+'F2(N)'!D37</f>
        <v>-0.00036170550526715465</v>
      </c>
      <c r="E39" s="25">
        <f>'q(Nm) '!E37+'FB(N) '!E37+'MB(N.m)'!E37+'F1(N)'!E37+'F2(N)'!E37</f>
        <v>-0.9801485348984698</v>
      </c>
    </row>
    <row r="40" spans="1:5" ht="12.75">
      <c r="A40">
        <f t="shared" si="0"/>
        <v>4.049999999999999</v>
      </c>
      <c r="B40" s="4">
        <f>'q(Nm) '!B38+'FB(N) '!B38+'MB(N.m)'!B38+'F1(N)'!B38+'F2(N)'!B38</f>
        <v>-1373.7051768855767</v>
      </c>
      <c r="C40" s="10">
        <f>'q(Nm) '!C38+'FB(N) '!C38+'MB(N.m)'!C38+'F1(N)'!C38+'F2(N)'!C38</f>
        <v>592.4026730781006</v>
      </c>
      <c r="D40" s="23">
        <f>'q(Nm) '!D38+'FB(N) '!D38+'MB(N.m)'!D38+'F1(N)'!D38+'F2(N)'!D38</f>
        <v>-0.00035873563765693724</v>
      </c>
      <c r="E40" s="25">
        <f>'q(Nm) '!E38+'FB(N) '!E38+'MB(N.m)'!E38+'F1(N)'!E38+'F2(N)'!E38</f>
        <v>-1.034208052979721</v>
      </c>
    </row>
    <row r="41" spans="1:5" ht="12.75">
      <c r="A41">
        <f t="shared" si="0"/>
        <v>4.199999999999999</v>
      </c>
      <c r="B41" s="4">
        <f>'q(Nm) '!B39+'FB(N) '!B39+'MB(N.m)'!B39+'F1(N)'!B39+'F2(N)'!B39</f>
        <v>-1373.7051768855767</v>
      </c>
      <c r="C41" s="10">
        <f>'q(Nm) '!C39+'FB(N) '!C39+'MB(N.m)'!C39+'F1(N)'!C39+'F2(N)'!C39</f>
        <v>798.4584496109392</v>
      </c>
      <c r="D41" s="23">
        <f>'q(Nm) '!D39+'FB(N) '!D39+'MB(N.m)'!D39+'F1(N)'!D39+'F2(N)'!D39</f>
        <v>-0.0003545152798383642</v>
      </c>
      <c r="E41" s="25">
        <f>'q(Nm) '!E39+'FB(N) '!E39+'MB(N.m)'!E39+'F1(N)'!E39+'F2(N)'!E39</f>
        <v>-1.0877291346236553</v>
      </c>
    </row>
    <row r="42" spans="1:5" ht="12.75">
      <c r="A42">
        <f t="shared" si="0"/>
        <v>4.35</v>
      </c>
      <c r="B42" s="4">
        <f>'q(Nm) '!B40+'FB(N) '!B40+'MB(N.m)'!B40+'F1(N)'!B40+'F2(N)'!B40</f>
        <v>-1373.7051768855767</v>
      </c>
      <c r="C42" s="10">
        <f>'q(Nm) '!C40+'FB(N) '!C40+'MB(N.m)'!C40+'F1(N)'!C40+'F2(N)'!C40</f>
        <v>1004.5142261437741</v>
      </c>
      <c r="D42" s="23">
        <f>'q(Nm) '!D40+'FB(N) '!D40+'MB(N.m)'!D40+'F1(N)'!D40+'F2(N)'!D40</f>
        <v>-0.0003490444318114349</v>
      </c>
      <c r="E42" s="25">
        <f>'q(Nm) '!E40+'FB(N) '!E40+'MB(N.m)'!E40+'F1(N)'!E40+'F2(N)'!E40</f>
        <v>-1.1405242370571633</v>
      </c>
    </row>
    <row r="43" spans="1:5" ht="12.75">
      <c r="A43">
        <f t="shared" si="0"/>
        <v>4.5</v>
      </c>
      <c r="B43" s="4">
        <f>'q(Nm) '!B41+'FB(N) '!B41+'MB(N.m)'!B41+'F1(N)'!B41+'F2(N)'!B41</f>
        <v>-1373.7051768855767</v>
      </c>
      <c r="C43" s="10">
        <f>'q(Nm) '!C41+'FB(N) '!C41+'MB(N.m)'!C41+'F1(N)'!C41+'F2(N)'!C41</f>
        <v>1210.5700026766126</v>
      </c>
      <c r="D43" s="23">
        <f>'q(Nm) '!D41+'FB(N) '!D41+'MB(N.m)'!D41+'F1(N)'!D41+'F2(N)'!D41</f>
        <v>-0.0003423230935761506</v>
      </c>
      <c r="E43" s="25">
        <f>'q(Nm) '!E41+'FB(N) '!E41+'MB(N.m)'!E41+'F1(N)'!E41+'F2(N)'!E41</f>
        <v>-1.1924058175071366</v>
      </c>
    </row>
    <row r="44" spans="1:5" ht="12.75">
      <c r="A44">
        <f t="shared" si="0"/>
        <v>4.65</v>
      </c>
      <c r="B44" s="4">
        <f>'q(Nm) '!B42+'FB(N) '!B42+'MB(N.m)'!B42+'F1(N)'!B42+'F2(N)'!B42</f>
        <v>-1373.7051768855767</v>
      </c>
      <c r="C44" s="10">
        <f>'q(Nm) '!C42+'FB(N) '!C42+'MB(N.m)'!C42+'F1(N)'!C42+'F2(N)'!C42</f>
        <v>1416.6257792094493</v>
      </c>
      <c r="D44" s="23">
        <f>'q(Nm) '!D42+'FB(N) '!D42+'MB(N.m)'!D42+'F1(N)'!D42+'F2(N)'!D42</f>
        <v>-0.00033435126513250957</v>
      </c>
      <c r="E44" s="25">
        <f>'q(Nm) '!E42+'FB(N) '!E42+'MB(N.m)'!E42+'F1(N)'!E42+'F2(N)'!E42</f>
        <v>-1.2431863332004616</v>
      </c>
    </row>
    <row r="45" spans="1:5" ht="12.75">
      <c r="A45">
        <f t="shared" si="0"/>
        <v>4.800000000000001</v>
      </c>
      <c r="B45" s="4">
        <f>'q(Nm) '!B43+'FB(N) '!B43+'MB(N.m)'!B43+'F1(N)'!B43+'F2(N)'!B43</f>
        <v>-1373.7051768855767</v>
      </c>
      <c r="C45" s="10">
        <f>'q(Nm) '!C43+'FB(N) '!C43+'MB(N.m)'!C43+'F1(N)'!C43+'F2(N)'!C43</f>
        <v>1622.681555742286</v>
      </c>
      <c r="D45" s="23">
        <f>'q(Nm) '!D43+'FB(N) '!D43+'MB(N.m)'!D43+'F1(N)'!D43+'F2(N)'!D43</f>
        <v>-0.0003251289464805138</v>
      </c>
      <c r="E45" s="25">
        <f>'q(Nm) '!E43+'FB(N) '!E43+'MB(N.m)'!E43+'F1(N)'!E43+'F2(N)'!E43</f>
        <v>-1.2926782413640279</v>
      </c>
    </row>
    <row r="46" spans="1:5" ht="12.75">
      <c r="A46">
        <f aca="true" t="shared" si="1" ref="A46:A77">IF(A45&lt;PORTEE,A45+(PORTEE/100),"")</f>
        <v>4.950000000000001</v>
      </c>
      <c r="B46" s="4">
        <f>'q(Nm) '!B44+'FB(N) '!B44+'MB(N.m)'!B44+'F1(N)'!B44+'F2(N)'!B44</f>
        <v>-1373.7051768855767</v>
      </c>
      <c r="C46" s="10">
        <f>'q(Nm) '!C44+'FB(N) '!C44+'MB(N.m)'!C44+'F1(N)'!C44+'F2(N)'!C44</f>
        <v>1828.7373322751228</v>
      </c>
      <c r="D46" s="23">
        <f>'q(Nm) '!D44+'FB(N) '!D44+'MB(N.m)'!D44+'F1(N)'!D44+'F2(N)'!D44</f>
        <v>-0.0003146561376201626</v>
      </c>
      <c r="E46" s="25">
        <f>'q(Nm) '!E44+'FB(N) '!E44+'MB(N.m)'!E44+'F1(N)'!E44+'F2(N)'!E44</f>
        <v>-1.3406939992247269</v>
      </c>
    </row>
    <row r="47" spans="1:5" ht="12.75">
      <c r="A47">
        <f t="shared" si="1"/>
        <v>5.100000000000001</v>
      </c>
      <c r="B47" s="4">
        <f>'q(Nm) '!B45+'FB(N) '!B45+'MB(N.m)'!B45+'F1(N)'!B45+'F2(N)'!B45</f>
        <v>-1373.7051768855767</v>
      </c>
      <c r="C47" s="10">
        <f>'q(Nm) '!C45+'FB(N) '!C45+'MB(N.m)'!C45+'F1(N)'!C45+'F2(N)'!C45</f>
        <v>2034.7931088079595</v>
      </c>
      <c r="D47" s="23">
        <f>'q(Nm) '!D45+'FB(N) '!D45+'MB(N.m)'!D45+'F1(N)'!D45+'F2(N)'!D45</f>
        <v>-0.0003029328385514558</v>
      </c>
      <c r="E47" s="25">
        <f>'q(Nm) '!E45+'FB(N) '!E45+'MB(N.m)'!E45+'F1(N)'!E45+'F2(N)'!E45</f>
        <v>-1.3870460640094429</v>
      </c>
    </row>
    <row r="48" spans="1:5" ht="12.75">
      <c r="A48">
        <f t="shared" si="1"/>
        <v>5.250000000000002</v>
      </c>
      <c r="B48" s="4">
        <f>'q(Nm) '!B46+'FB(N) '!B46+'MB(N.m)'!B46+'F1(N)'!B46+'F2(N)'!B46</f>
        <v>-1373.7051768855767</v>
      </c>
      <c r="C48" s="10">
        <f>'q(Nm) '!C46+'FB(N) '!C46+'MB(N.m)'!C46+'F1(N)'!C46+'F2(N)'!C46</f>
        <v>2240.848885340798</v>
      </c>
      <c r="D48" s="23">
        <f>'q(Nm) '!D46+'FB(N) '!D46+'MB(N.m)'!D46+'F1(N)'!D46+'F2(N)'!D46</f>
        <v>-0.00028995904927439295</v>
      </c>
      <c r="E48" s="25">
        <f>'q(Nm) '!E46+'FB(N) '!E46+'MB(N.m)'!E46+'F1(N)'!E46+'F2(N)'!E46</f>
        <v>-1.431546892945068</v>
      </c>
    </row>
    <row r="49" spans="1:5" ht="12.75">
      <c r="A49">
        <f t="shared" si="1"/>
        <v>5.400000000000002</v>
      </c>
      <c r="B49" s="4">
        <f>'q(Nm) '!B47+'FB(N) '!B47+'MB(N.m)'!B47+'F1(N)'!B47+'F2(N)'!B47</f>
        <v>-1373.7051768855767</v>
      </c>
      <c r="C49" s="10">
        <f>'q(Nm) '!C47+'FB(N) '!C47+'MB(N.m)'!C47+'F1(N)'!C47+'F2(N)'!C47</f>
        <v>2446.904661873633</v>
      </c>
      <c r="D49" s="23">
        <f>'q(Nm) '!D47+'FB(N) '!D47+'MB(N.m)'!D47+'F1(N)'!D47+'F2(N)'!D47</f>
        <v>-0.0002757347697889749</v>
      </c>
      <c r="E49" s="25">
        <f>'q(Nm) '!E47+'FB(N) '!E47+'MB(N.m)'!E47+'F1(N)'!E47+'F2(N)'!E47</f>
        <v>-1.474008943258493</v>
      </c>
    </row>
    <row r="50" spans="1:5" ht="12.75">
      <c r="A50">
        <f t="shared" si="1"/>
        <v>5.5500000000000025</v>
      </c>
      <c r="B50" s="4">
        <f>'q(Nm) '!B48+'FB(N) '!B48+'MB(N.m)'!B48+'F1(N)'!B48+'F2(N)'!B48</f>
        <v>-1373.7051768855767</v>
      </c>
      <c r="C50" s="10">
        <f>'q(Nm) '!C48+'FB(N) '!C48+'MB(N.m)'!C48+'F1(N)'!C48+'F2(N)'!C48</f>
        <v>2652.9604384064714</v>
      </c>
      <c r="D50" s="23">
        <f>'q(Nm) '!D48+'FB(N) '!D48+'MB(N.m)'!D48+'F1(N)'!D48+'F2(N)'!D48</f>
        <v>-0.00026026000009520076</v>
      </c>
      <c r="E50" s="25">
        <f>'q(Nm) '!E48+'FB(N) '!E48+'MB(N.m)'!E48+'F1(N)'!E48+'F2(N)'!E48</f>
        <v>-1.5142446721766056</v>
      </c>
    </row>
    <row r="51" spans="1:5" ht="12.75">
      <c r="A51">
        <f t="shared" si="1"/>
        <v>5.700000000000003</v>
      </c>
      <c r="B51" s="4">
        <f>'q(Nm) '!B49+'FB(N) '!B49+'MB(N.m)'!B49+'F1(N)'!B49+'F2(N)'!B49</f>
        <v>-1373.7051768855767</v>
      </c>
      <c r="C51" s="10">
        <f>'q(Nm) '!C49+'FB(N) '!C49+'MB(N.m)'!C49+'F1(N)'!C49+'F2(N)'!C49</f>
        <v>2859.016214939308</v>
      </c>
      <c r="D51" s="23">
        <f>'q(Nm) '!D49+'FB(N) '!D49+'MB(N.m)'!D49+'F1(N)'!D49+'F2(N)'!D49</f>
        <v>-0.00024353474019307058</v>
      </c>
      <c r="E51" s="25">
        <f>'q(Nm) '!E49+'FB(N) '!E49+'MB(N.m)'!E49+'F1(N)'!E49+'F2(N)'!E49</f>
        <v>-1.55206653692629</v>
      </c>
    </row>
    <row r="52" spans="1:5" ht="12.75">
      <c r="A52">
        <f t="shared" si="1"/>
        <v>5.850000000000003</v>
      </c>
      <c r="B52" s="4">
        <f>'q(Nm) '!B50+'FB(N) '!B50+'MB(N.m)'!B50+'F1(N)'!B50+'F2(N)'!B50</f>
        <v>-1373.7051768855767</v>
      </c>
      <c r="C52" s="10">
        <f>'q(Nm) '!C50+'FB(N) '!C50+'MB(N.m)'!C50+'F1(N)'!C50+'F2(N)'!C50</f>
        <v>3065.071991472145</v>
      </c>
      <c r="D52" s="23">
        <f>'q(Nm) '!D50+'FB(N) '!D50+'MB(N.m)'!D50+'F1(N)'!D50+'F2(N)'!D50</f>
        <v>-0.00022555899008258606</v>
      </c>
      <c r="E52" s="25">
        <f>'q(Nm) '!E50+'FB(N) '!E50+'MB(N.m)'!E50+'F1(N)'!E50+'F2(N)'!E50</f>
        <v>-1.587286994734443</v>
      </c>
    </row>
    <row r="53" spans="1:5" ht="12.75">
      <c r="A53">
        <f t="shared" si="1"/>
        <v>6.0000000000000036</v>
      </c>
      <c r="B53" s="4">
        <f>'q(Nm) '!B51+'FB(N) '!B51+'MB(N.m)'!B51+'F1(N)'!B51+'F2(N)'!B51</f>
        <v>-1373.7051768855767</v>
      </c>
      <c r="C53" s="10">
        <f>'q(Nm) '!C51+'FB(N) '!C51+'MB(N.m)'!C51+'F1(N)'!C51+'F2(N)'!C51</f>
        <v>3271.1277680049834</v>
      </c>
      <c r="D53" s="23">
        <f>'q(Nm) '!D51+'FB(N) '!D51+'MB(N.m)'!D51+'F1(N)'!D51+'F2(N)'!D51</f>
        <v>-0.0002063327497637455</v>
      </c>
      <c r="E53" s="25">
        <f>'q(Nm) '!E51+'FB(N) '!E51+'MB(N.m)'!E51+'F1(N)'!E51+'F2(N)'!E51</f>
        <v>-1.6197185028279435</v>
      </c>
    </row>
    <row r="54" spans="1:5" ht="12.75">
      <c r="A54">
        <f t="shared" si="1"/>
        <v>6.150000000000004</v>
      </c>
      <c r="B54" s="4">
        <f>'q(Nm) '!B52+'FB(N) '!B52+'MB(N.m)'!B52+'F1(N)'!B52+'F2(N)'!B52</f>
        <v>-1373.7051768855767</v>
      </c>
      <c r="C54" s="10">
        <f>'q(Nm) '!C52+'FB(N) '!C52+'MB(N.m)'!C52+'F1(N)'!C52+'F2(N)'!C52</f>
        <v>3477.183544537818</v>
      </c>
      <c r="D54" s="23">
        <f>'q(Nm) '!D52+'FB(N) '!D52+'MB(N.m)'!D52+'F1(N)'!D52+'F2(N)'!D52</f>
        <v>-0.00018585601923654842</v>
      </c>
      <c r="E54" s="25">
        <f>'q(Nm) '!E52+'FB(N) '!E52+'MB(N.m)'!E52+'F1(N)'!E52+'F2(N)'!E52</f>
        <v>-1.6491735184336962</v>
      </c>
    </row>
    <row r="55" spans="1:5" ht="12.75">
      <c r="A55">
        <f t="shared" si="1"/>
        <v>6.300000000000004</v>
      </c>
      <c r="B55" s="4">
        <f>'q(Nm) '!B53+'FB(N) '!B53+'MB(N.m)'!B53+'F1(N)'!B53+'F2(N)'!B53</f>
        <v>-1373.7051768855767</v>
      </c>
      <c r="C55" s="10">
        <f>'q(Nm) '!C53+'FB(N) '!C53+'MB(N.m)'!C53+'F1(N)'!C53+'F2(N)'!C53</f>
        <v>3683.239321070657</v>
      </c>
      <c r="D55" s="23">
        <f>'q(Nm) '!D53+'FB(N) '!D53+'MB(N.m)'!D53+'F1(N)'!D53+'F2(N)'!D53</f>
        <v>-0.0001641287985009979</v>
      </c>
      <c r="E55" s="25">
        <f>'q(Nm) '!E53+'FB(N) '!E53+'MB(N.m)'!E53+'F1(N)'!E53+'F2(N)'!E53</f>
        <v>-1.6754644987785756</v>
      </c>
    </row>
    <row r="56" spans="1:5" ht="12.75">
      <c r="A56">
        <f t="shared" si="1"/>
        <v>6.450000000000005</v>
      </c>
      <c r="B56" s="4">
        <f>'q(Nm) '!B54+'FB(N) '!B54+'MB(N.m)'!B54+'F1(N)'!B54+'F2(N)'!B54</f>
        <v>-1373.7051768855767</v>
      </c>
      <c r="C56" s="10">
        <f>'q(Nm) '!C54+'FB(N) '!C54+'MB(N.m)'!C54+'F1(N)'!C54+'F2(N)'!C54</f>
        <v>3889.2950976034936</v>
      </c>
      <c r="D56" s="23">
        <f>'q(Nm) '!D54+'FB(N) '!D54+'MB(N.m)'!D54+'F1(N)'!D54+'F2(N)'!D54</f>
        <v>-0.00014115108755709043</v>
      </c>
      <c r="E56" s="25">
        <f>'q(Nm) '!E54+'FB(N) '!E54+'MB(N.m)'!E54+'F1(N)'!E54+'F2(N)'!E54</f>
        <v>-1.6984039010894776</v>
      </c>
    </row>
    <row r="57" spans="1:5" ht="12.75">
      <c r="A57">
        <f t="shared" si="1"/>
        <v>6.600000000000005</v>
      </c>
      <c r="B57" s="4">
        <f>'q(Nm) '!B55+'FB(N) '!B55+'MB(N.m)'!B55+'F1(N)'!B55+'F2(N)'!B55</f>
        <v>-1373.7051768855767</v>
      </c>
      <c r="C57" s="10">
        <f>'q(Nm) '!C55+'FB(N) '!C55+'MB(N.m)'!C55+'F1(N)'!C55+'F2(N)'!C55</f>
        <v>4095.35087413633</v>
      </c>
      <c r="D57" s="23">
        <f>'q(Nm) '!D55+'FB(N) '!D55+'MB(N.m)'!D55+'F1(N)'!D55+'F2(N)'!D55</f>
        <v>-0.00011692288640482605</v>
      </c>
      <c r="E57" s="25">
        <f>'q(Nm) '!E55+'FB(N) '!E55+'MB(N.m)'!E55+'F1(N)'!E55+'F2(N)'!E55</f>
        <v>-1.717804182593289</v>
      </c>
    </row>
    <row r="58" spans="1:5" ht="12.75">
      <c r="A58">
        <f t="shared" si="1"/>
        <v>6.750000000000005</v>
      </c>
      <c r="B58" s="4">
        <f>'q(Nm) '!B56+'FB(N) '!B56+'MB(N.m)'!B56+'F1(N)'!B56+'F2(N)'!B56</f>
        <v>-1373.7051768855767</v>
      </c>
      <c r="C58" s="10">
        <f>'q(Nm) '!C56+'FB(N) '!C56+'MB(N.m)'!C56+'F1(N)'!C56+'F2(N)'!C56</f>
        <v>4301.406650669167</v>
      </c>
      <c r="D58" s="23">
        <f>'q(Nm) '!D56+'FB(N) '!D56+'MB(N.m)'!D56+'F1(N)'!D56+'F2(N)'!D56</f>
        <v>-9.14441950442082E-05</v>
      </c>
      <c r="E58" s="25">
        <f>'q(Nm) '!E56+'FB(N) '!E56+'MB(N.m)'!E56+'F1(N)'!E56+'F2(N)'!E56</f>
        <v>-1.7334778005169031</v>
      </c>
    </row>
    <row r="59" spans="1:5" ht="12.75">
      <c r="A59">
        <f t="shared" si="1"/>
        <v>6.900000000000006</v>
      </c>
      <c r="B59" s="4">
        <f>'q(Nm) '!B57+'FB(N) '!B57+'MB(N.m)'!B57+'F1(N)'!B57+'F2(N)'!B57</f>
        <v>-1373.7051768855767</v>
      </c>
      <c r="C59" s="10">
        <f>'q(Nm) '!C57+'FB(N) '!C57+'MB(N.m)'!C57+'F1(N)'!C57+'F2(N)'!C57</f>
        <v>4507.462427202004</v>
      </c>
      <c r="D59" s="23">
        <f>'q(Nm) '!D57+'FB(N) '!D57+'MB(N.m)'!D57+'F1(N)'!D57+'F2(N)'!D57</f>
        <v>-6.471501347523343E-05</v>
      </c>
      <c r="E59" s="25">
        <f>'q(Nm) '!E57+'FB(N) '!E57+'MB(N.m)'!E57+'F1(N)'!E57+'F2(N)'!E57</f>
        <v>-1.7452372120871953</v>
      </c>
    </row>
    <row r="60" spans="1:5" ht="12.75">
      <c r="A60">
        <f t="shared" si="1"/>
        <v>7.050000000000006</v>
      </c>
      <c r="B60" s="4">
        <f>'q(Nm) '!B58+'FB(N) '!B58+'MB(N.m)'!B58+'F1(N)'!B58+'F2(N)'!B58</f>
        <v>1126.2948231144233</v>
      </c>
      <c r="C60" s="10">
        <f>'q(Nm) '!C58+'FB(N) '!C58+'MB(N.m)'!C58+'F1(N)'!C58+'F2(N)'!C58</f>
        <v>4588.518203734827</v>
      </c>
      <c r="D60" s="23">
        <f>'q(Nm) '!D58+'FB(N) '!D58+'MB(N.m)'!D58+'F1(N)'!D58+'F2(N)'!D58</f>
        <v>-3.686177289910107E-05</v>
      </c>
      <c r="E60" s="25">
        <f>'q(Nm) '!E58+'FB(N) '!E58+'MB(N.m)'!E58+'F1(N)'!E58+'F2(N)'!E58</f>
        <v>-1.7528969817177575</v>
      </c>
    </row>
    <row r="61" spans="1:5" ht="12.75">
      <c r="A61">
        <f t="shared" si="1"/>
        <v>7.200000000000006</v>
      </c>
      <c r="B61" s="4">
        <f>'q(Nm) '!B59+'FB(N) '!B59+'MB(N.m)'!B59+'F1(N)'!B59+'F2(N)'!B59</f>
        <v>1126.2948231144233</v>
      </c>
      <c r="C61" s="10">
        <f>'q(Nm) '!C59+'FB(N) '!C59+'MB(N.m)'!C59+'F1(N)'!C59+'F2(N)'!C59</f>
        <v>4419.573980267661</v>
      </c>
      <c r="D61" s="23">
        <f>'q(Nm) '!D59+'FB(N) '!D59+'MB(N.m)'!D59+'F1(N)'!D59+'F2(N)'!D59</f>
        <v>-9.528078931379195E-06</v>
      </c>
      <c r="E61" s="25">
        <f>'q(Nm) '!E59+'FB(N) '!E59+'MB(N.m)'!E59+'F1(N)'!E59+'F2(N)'!E59</f>
        <v>-1.7563981050233597</v>
      </c>
    </row>
    <row r="62" spans="1:5" ht="12.75">
      <c r="A62">
        <f t="shared" si="1"/>
        <v>7.350000000000007</v>
      </c>
      <c r="B62" s="4">
        <f>'q(Nm) '!B60+'FB(N) '!B60+'MB(N.m)'!B60+'F1(N)'!B60+'F2(N)'!B60</f>
        <v>1126.2948231144233</v>
      </c>
      <c r="C62" s="10">
        <f>'q(Nm) '!C60+'FB(N) '!C60+'MB(N.m)'!C60+'F1(N)'!C60+'F2(N)'!C60</f>
        <v>4250.629756800498</v>
      </c>
      <c r="D62" s="23">
        <f>'q(Nm) '!D60+'FB(N) '!D60+'MB(N.m)'!D60+'F1(N)'!D60+'F2(N)'!D60</f>
        <v>1.6780343623143054E-05</v>
      </c>
      <c r="E62" s="25">
        <f>'q(Nm) '!E60+'FB(N) '!E60+'MB(N.m)'!E60+'F1(N)'!E60+'F2(N)'!E60</f>
        <v>-1.7558775459806295</v>
      </c>
    </row>
    <row r="63" spans="1:5" ht="12.75">
      <c r="A63">
        <f t="shared" si="1"/>
        <v>7.500000000000007</v>
      </c>
      <c r="B63" s="4">
        <f>'q(Nm) '!B61+'FB(N) '!B61+'MB(N.m)'!B61+'F1(N)'!B61+'F2(N)'!B61</f>
        <v>1126.2948231144233</v>
      </c>
      <c r="C63" s="10">
        <f>'q(Nm) '!C61+'FB(N) '!C61+'MB(N.m)'!C61+'F1(N)'!C61+'F2(N)'!C61</f>
        <v>4081.685533333334</v>
      </c>
      <c r="D63" s="23">
        <f>'q(Nm) '!D61+'FB(N) '!D61+'MB(N.m)'!D61+'F1(N)'!D61+'F2(N)'!D61</f>
        <v>4.2063494764463943E-05</v>
      </c>
      <c r="E63" s="25">
        <f>'q(Nm) '!E61+'FB(N) '!E61+'MB(N.m)'!E61+'F1(N)'!E61+'F2(N)'!E61</f>
        <v>-1.7514891260596865</v>
      </c>
    </row>
    <row r="64" spans="1:5" ht="12.75">
      <c r="A64">
        <f t="shared" si="1"/>
        <v>7.6500000000000075</v>
      </c>
      <c r="B64" s="4">
        <f>'q(Nm) '!B62+'FB(N) '!B62+'MB(N.m)'!B62+'F1(N)'!B62+'F2(N)'!B62</f>
        <v>1126.2948231144233</v>
      </c>
      <c r="C64" s="10">
        <f>'q(Nm) '!C62+'FB(N) '!C62+'MB(N.m)'!C62+'F1(N)'!C62+'F2(N)'!C62</f>
        <v>3912.74130986617</v>
      </c>
      <c r="D64" s="23">
        <f>'q(Nm) '!D62+'FB(N) '!D62+'MB(N.m)'!D62+'F1(N)'!D62+'F2(N)'!D62</f>
        <v>6.632137449258477E-05</v>
      </c>
      <c r="E64" s="25">
        <f>'q(Nm) '!E62+'FB(N) '!E62+'MB(N.m)'!E62+'F1(N)'!E62+'F2(N)'!E62</f>
        <v>-1.7433866667306521</v>
      </c>
    </row>
    <row r="65" spans="1:5" ht="12.75">
      <c r="A65">
        <f t="shared" si="1"/>
        <v>7.800000000000008</v>
      </c>
      <c r="B65" s="4">
        <f>'q(Nm) '!B63+'FB(N) '!B63+'MB(N.m)'!B63+'F1(N)'!B63+'F2(N)'!B63</f>
        <v>1126.2948231144233</v>
      </c>
      <c r="C65" s="10">
        <f>'q(Nm) '!C63+'FB(N) '!C63+'MB(N.m)'!C63+'F1(N)'!C63+'F2(N)'!C63</f>
        <v>3743.797086399006</v>
      </c>
      <c r="D65" s="23">
        <f>'q(Nm) '!D63+'FB(N) '!D63+'MB(N.m)'!D63+'F1(N)'!D63+'F2(N)'!D63</f>
        <v>8.955398280750555E-05</v>
      </c>
      <c r="E65" s="25">
        <f>'q(Nm) '!E63+'FB(N) '!E63+'MB(N.m)'!E63+'F1(N)'!E63+'F2(N)'!E63</f>
        <v>-1.73172398946366</v>
      </c>
    </row>
    <row r="66" spans="1:5" ht="12.75">
      <c r="A66">
        <f t="shared" si="1"/>
        <v>7.950000000000008</v>
      </c>
      <c r="B66" s="4">
        <f>'q(Nm) '!B64+'FB(N) '!B64+'MB(N.m)'!B64+'F1(N)'!B64+'F2(N)'!B64</f>
        <v>1126.2948231144233</v>
      </c>
      <c r="C66" s="10">
        <f>'q(Nm) '!C64+'FB(N) '!C64+'MB(N.m)'!C64+'F1(N)'!C64+'F2(N)'!C64</f>
        <v>3574.8528629318416</v>
      </c>
      <c r="D66" s="23">
        <f>'q(Nm) '!D64+'FB(N) '!D64+'MB(N.m)'!D64+'F1(N)'!D64+'F2(N)'!D64</f>
        <v>0.00011176131970922539</v>
      </c>
      <c r="E66" s="25">
        <f>'q(Nm) '!E64+'FB(N) '!E64+'MB(N.m)'!E64+'F1(N)'!E64+'F2(N)'!E64</f>
        <v>-1.7166549157288156</v>
      </c>
    </row>
    <row r="67" spans="1:5" ht="12.75">
      <c r="A67">
        <f t="shared" si="1"/>
        <v>8.100000000000009</v>
      </c>
      <c r="B67" s="4">
        <f>'q(Nm) '!B65+'FB(N) '!B65+'MB(N.m)'!B65+'F1(N)'!B65+'F2(N)'!B65</f>
        <v>1126.2948231144233</v>
      </c>
      <c r="C67" s="10">
        <f>'q(Nm) '!C65+'FB(N) '!C65+'MB(N.m)'!C65+'F1(N)'!C65+'F2(N)'!C65</f>
        <v>3405.9086394646793</v>
      </c>
      <c r="D67" s="23">
        <f>'q(Nm) '!D65+'FB(N) '!D65+'MB(N.m)'!D65+'F1(N)'!D65+'F2(N)'!D65</f>
        <v>0.0001329433851977456</v>
      </c>
      <c r="E67" s="25">
        <f>'q(Nm) '!E65+'FB(N) '!E65+'MB(N.m)'!E65+'F1(N)'!E65+'F2(N)'!E65</f>
        <v>-1.698333266996249</v>
      </c>
    </row>
    <row r="68" spans="1:5" ht="12.75">
      <c r="A68">
        <f t="shared" si="1"/>
        <v>8.250000000000009</v>
      </c>
      <c r="B68" s="4">
        <f>'q(Nm) '!B66+'FB(N) '!B66+'MB(N.m)'!B66+'F1(N)'!B66+'F2(N)'!B66</f>
        <v>1126.2948231144233</v>
      </c>
      <c r="C68" s="10">
        <f>'q(Nm) '!C66+'FB(N) '!C66+'MB(N.m)'!C66+'F1(N)'!C66+'F2(N)'!C66</f>
        <v>3236.964415997515</v>
      </c>
      <c r="D68" s="23">
        <f>'q(Nm) '!D66+'FB(N) '!D66+'MB(N.m)'!D66+'F1(N)'!D66+'F2(N)'!D66</f>
        <v>0.00015310017927306577</v>
      </c>
      <c r="E68" s="25">
        <f>'q(Nm) '!E66+'FB(N) '!E66+'MB(N.m)'!E66+'F1(N)'!E66+'F2(N)'!E66</f>
        <v>-1.6769128647360851</v>
      </c>
    </row>
    <row r="69" spans="1:5" ht="12.75">
      <c r="A69">
        <f t="shared" si="1"/>
        <v>8.40000000000001</v>
      </c>
      <c r="B69" s="4">
        <f>'q(Nm) '!B67+'FB(N) '!B67+'MB(N.m)'!B67+'F1(N)'!B67+'F2(N)'!B67</f>
        <v>1126.2948231144233</v>
      </c>
      <c r="C69" s="10">
        <f>'q(Nm) '!C67+'FB(N) '!C67+'MB(N.m)'!C67+'F1(N)'!C67+'F2(N)'!C67</f>
        <v>3068.020192530351</v>
      </c>
      <c r="D69" s="23">
        <f>'q(Nm) '!D67+'FB(N) '!D67+'MB(N.m)'!D67+'F1(N)'!D67+'F2(N)'!D67</f>
        <v>0.0001722317019351837</v>
      </c>
      <c r="E69" s="25">
        <f>'q(Nm) '!E67+'FB(N) '!E67+'MB(N.m)'!E67+'F1(N)'!E67+'F2(N)'!E67</f>
        <v>-1.6525475304184543</v>
      </c>
    </row>
    <row r="70" spans="1:5" ht="12.75">
      <c r="A70">
        <f t="shared" si="1"/>
        <v>8.55000000000001</v>
      </c>
      <c r="B70" s="4">
        <f>'q(Nm) '!B68+'FB(N) '!B68+'MB(N.m)'!B68+'F1(N)'!B68+'F2(N)'!B68</f>
        <v>1126.2948231144233</v>
      </c>
      <c r="C70" s="10">
        <f>'q(Nm) '!C68+'FB(N) '!C68+'MB(N.m)'!C68+'F1(N)'!C68+'F2(N)'!C68</f>
        <v>2899.0759690631867</v>
      </c>
      <c r="D70" s="23">
        <f>'q(Nm) '!D68+'FB(N) '!D68+'MB(N.m)'!D68+'F1(N)'!D68+'F2(N)'!D68</f>
        <v>0.00019033795318410159</v>
      </c>
      <c r="E70" s="25">
        <f>'q(Nm) '!E68+'FB(N) '!E68+'MB(N.m)'!E68+'F1(N)'!E68+'F2(N)'!E68</f>
        <v>-1.6253910855134723</v>
      </c>
    </row>
    <row r="71" spans="1:5" ht="12.75">
      <c r="A71">
        <f t="shared" si="1"/>
        <v>8.70000000000001</v>
      </c>
      <c r="B71" s="4">
        <f>'q(Nm) '!B69+'FB(N) '!B69+'MB(N.m)'!B69+'F1(N)'!B69+'F2(N)'!B69</f>
        <v>1126.2948231144233</v>
      </c>
      <c r="C71" s="10">
        <f>'q(Nm) '!C69+'FB(N) '!C69+'MB(N.m)'!C69+'F1(N)'!C69+'F2(N)'!C69</f>
        <v>2730.1317455960225</v>
      </c>
      <c r="D71" s="23">
        <f>'q(Nm) '!D69+'FB(N) '!D69+'MB(N.m)'!D69+'F1(N)'!D69+'F2(N)'!D69</f>
        <v>0.00020741893301982027</v>
      </c>
      <c r="E71" s="25">
        <f>'q(Nm) '!E69+'FB(N) '!E69+'MB(N.m)'!E69+'F1(N)'!E69+'F2(N)'!E69</f>
        <v>-1.5955973514912447</v>
      </c>
    </row>
    <row r="72" spans="1:5" ht="12.75">
      <c r="A72">
        <f t="shared" si="1"/>
        <v>8.85000000000001</v>
      </c>
      <c r="B72" s="4">
        <f>'q(Nm) '!B70+'FB(N) '!B70+'MB(N.m)'!B70+'F1(N)'!B70+'F2(N)'!B70</f>
        <v>1126.2948231144233</v>
      </c>
      <c r="C72" s="10">
        <f>'q(Nm) '!C70+'FB(N) '!C70+'MB(N.m)'!C70+'F1(N)'!C70+'F2(N)'!C70</f>
        <v>2561.1875221288583</v>
      </c>
      <c r="D72" s="23">
        <f>'q(Nm) '!D70+'FB(N) '!D70+'MB(N.m)'!D70+'F1(N)'!D70+'F2(N)'!D70</f>
        <v>0.00022347464144233716</v>
      </c>
      <c r="E72" s="25">
        <f>'q(Nm) '!E70+'FB(N) '!E70+'MB(N.m)'!E70+'F1(N)'!E70+'F2(N)'!E70</f>
        <v>-1.5633201498219158</v>
      </c>
    </row>
    <row r="73" spans="1:5" ht="12.75">
      <c r="A73">
        <f t="shared" si="1"/>
        <v>9.00000000000001</v>
      </c>
      <c r="B73" s="4">
        <f>'q(Nm) '!B71+'FB(N) '!B71+'MB(N.m)'!B71+'F1(N)'!B71+'F2(N)'!B71</f>
        <v>1126.2948231144233</v>
      </c>
      <c r="C73" s="10">
        <f>'q(Nm) '!C71+'FB(N) '!C71+'MB(N.m)'!C71+'F1(N)'!C71+'F2(N)'!C71</f>
        <v>2392.243298661696</v>
      </c>
      <c r="D73" s="23">
        <f>'q(Nm) '!D71+'FB(N) '!D71+'MB(N.m)'!D71+'F1(N)'!D71+'F2(N)'!D71</f>
        <v>0.000238505078451654</v>
      </c>
      <c r="E73" s="25">
        <f>'q(Nm) '!E71+'FB(N) '!E71+'MB(N.m)'!E71+'F1(N)'!E71+'F2(N)'!E71</f>
        <v>-1.528713301975598</v>
      </c>
    </row>
    <row r="74" spans="1:5" ht="12.75">
      <c r="A74">
        <f t="shared" si="1"/>
        <v>9.150000000000011</v>
      </c>
      <c r="B74" s="4">
        <f>'q(Nm) '!B72+'FB(N) '!B72+'MB(N.m)'!B72+'F1(N)'!B72+'F2(N)'!B72</f>
        <v>1126.2948231144233</v>
      </c>
      <c r="C74" s="10">
        <f>'q(Nm) '!C72+'FB(N) '!C72+'MB(N.m)'!C72+'F1(N)'!C72+'F2(N)'!C72</f>
        <v>2223.2990751945317</v>
      </c>
      <c r="D74" s="23">
        <f>'q(Nm) '!D72+'FB(N) '!D72+'MB(N.m)'!D72+'F1(N)'!D72+'F2(N)'!D72</f>
        <v>0.00025251024404777164</v>
      </c>
      <c r="E74" s="25">
        <f>'q(Nm) '!E72+'FB(N) '!E72+'MB(N.m)'!E72+'F1(N)'!E72+'F2(N)'!E72</f>
        <v>-1.4919306294224128</v>
      </c>
    </row>
    <row r="75" spans="1:5" ht="12.75">
      <c r="A75">
        <f t="shared" si="1"/>
        <v>9.300000000000011</v>
      </c>
      <c r="B75" s="4">
        <f>'q(Nm) '!B73+'FB(N) '!B73+'MB(N.m)'!B73+'F1(N)'!B73+'F2(N)'!B73</f>
        <v>1126.2948231144233</v>
      </c>
      <c r="C75" s="10">
        <f>'q(Nm) '!C73+'FB(N) '!C73+'MB(N.m)'!C73+'F1(N)'!C73+'F2(N)'!C73</f>
        <v>2054.3548517273675</v>
      </c>
      <c r="D75" s="23">
        <f>'q(Nm) '!D73+'FB(N) '!D73+'MB(N.m)'!D73+'F1(N)'!D73+'F2(N)'!D73</f>
        <v>0.0002654901382306875</v>
      </c>
      <c r="E75" s="25">
        <f>'q(Nm) '!E73+'FB(N) '!E73+'MB(N.m)'!E73+'F1(N)'!E73+'F2(N)'!E73</f>
        <v>-1.4531259536324868</v>
      </c>
    </row>
    <row r="76" spans="1:5" ht="12.75">
      <c r="A76">
        <f t="shared" si="1"/>
        <v>9.450000000000012</v>
      </c>
      <c r="B76" s="4">
        <f>'q(Nm) '!B74+'FB(N) '!B74+'MB(N.m)'!B74+'F1(N)'!B74+'F2(N)'!B74</f>
        <v>1126.2948231144233</v>
      </c>
      <c r="C76" s="10">
        <f>'q(Nm) '!C74+'FB(N) '!C74+'MB(N.m)'!C74+'F1(N)'!C74+'F2(N)'!C74</f>
        <v>1885.4106282602033</v>
      </c>
      <c r="D76" s="23">
        <f>'q(Nm) '!D74+'FB(N) '!D74+'MB(N.m)'!D74+'F1(N)'!D74+'F2(N)'!D74</f>
        <v>0.0002774447610004037</v>
      </c>
      <c r="E76" s="25">
        <f>'q(Nm) '!E74+'FB(N) '!E74+'MB(N.m)'!E74+'F1(N)'!E74+'F2(N)'!E74</f>
        <v>-1.4124530960759536</v>
      </c>
    </row>
    <row r="77" spans="1:5" ht="12.75">
      <c r="A77">
        <f t="shared" si="1"/>
        <v>9.600000000000012</v>
      </c>
      <c r="B77" s="4">
        <f>'q(Nm) '!B75+'FB(N) '!B75+'MB(N.m)'!B75+'F1(N)'!B75+'F2(N)'!B75</f>
        <v>1126.2948231144233</v>
      </c>
      <c r="C77" s="10">
        <f>'q(Nm) '!C75+'FB(N) '!C75+'MB(N.m)'!C75+'F1(N)'!C75+'F2(N)'!C75</f>
        <v>1716.4664047930391</v>
      </c>
      <c r="D77" s="23">
        <f>'q(Nm) '!D75+'FB(N) '!D75+'MB(N.m)'!D75+'F1(N)'!D75+'F2(N)'!D75</f>
        <v>0.00028837411235691987</v>
      </c>
      <c r="E77" s="25">
        <f>'q(Nm) '!E75+'FB(N) '!E75+'MB(N.m)'!E75+'F1(N)'!E75+'F2(N)'!E75</f>
        <v>-1.370065878222917</v>
      </c>
    </row>
    <row r="78" spans="1:5" ht="12.75">
      <c r="A78">
        <f aca="true" t="shared" si="2" ref="A78:A113">IF(A77&lt;PORTEE,A77+(PORTEE/100),"")</f>
        <v>9.750000000000012</v>
      </c>
      <c r="B78" s="4">
        <f>'q(Nm) '!B76+'FB(N) '!B76+'MB(N.m)'!B76+'F1(N)'!B76+'F2(N)'!B76</f>
        <v>1126.2948231144233</v>
      </c>
      <c r="C78" s="10">
        <f>'q(Nm) '!C76+'FB(N) '!C76+'MB(N.m)'!C76+'F1(N)'!C76+'F2(N)'!C76</f>
        <v>1547.522181325875</v>
      </c>
      <c r="D78" s="23">
        <f>'q(Nm) '!D76+'FB(N) '!D76+'MB(N.m)'!D76+'F1(N)'!D76+'F2(N)'!D76</f>
        <v>0.0002982781923002351</v>
      </c>
      <c r="E78" s="25">
        <f>'q(Nm) '!E76+'FB(N) '!E76+'MB(N.m)'!E76+'F1(N)'!E76+'F2(N)'!E76</f>
        <v>-1.3261181215435087</v>
      </c>
    </row>
    <row r="79" spans="1:5" ht="12.75">
      <c r="A79">
        <f t="shared" si="2"/>
        <v>9.900000000000013</v>
      </c>
      <c r="B79" s="4">
        <f>'q(Nm) '!B77+'FB(N) '!B77+'MB(N.m)'!B77+'F1(N)'!B77+'F2(N)'!B77</f>
        <v>1126.2948231144233</v>
      </c>
      <c r="C79" s="10">
        <f>'q(Nm) '!C77+'FB(N) '!C77+'MB(N.m)'!C77+'F1(N)'!C77+'F2(N)'!C77</f>
        <v>1378.5779578587126</v>
      </c>
      <c r="D79" s="23">
        <f>'q(Nm) '!D77+'FB(N) '!D77+'MB(N.m)'!D77+'F1(N)'!D77+'F2(N)'!D77</f>
        <v>0.0003071570008303494</v>
      </c>
      <c r="E79" s="25">
        <f>'q(Nm) '!E77+'FB(N) '!E77+'MB(N.m)'!E77+'F1(N)'!E77+'F2(N)'!E77</f>
        <v>-1.2807636475078503</v>
      </c>
    </row>
    <row r="80" spans="1:5" ht="12.75">
      <c r="A80">
        <f t="shared" si="2"/>
        <v>10.050000000000013</v>
      </c>
      <c r="B80" s="4">
        <f>'q(Nm) '!B78+'FB(N) '!B78+'MB(N.m)'!B78+'F1(N)'!B78+'F2(N)'!B78</f>
        <v>1126.2948231144233</v>
      </c>
      <c r="C80" s="10">
        <f>'q(Nm) '!C78+'FB(N) '!C78+'MB(N.m)'!C78+'F1(N)'!C78+'F2(N)'!C78</f>
        <v>1209.6337343915484</v>
      </c>
      <c r="D80" s="23">
        <f>'q(Nm) '!D78+'FB(N) '!D78+'MB(N.m)'!D78+'F1(N)'!D78+'F2(N)'!D78</f>
        <v>0.0003150105379472641</v>
      </c>
      <c r="E80" s="25">
        <f>'q(Nm) '!E78+'FB(N) '!E78+'MB(N.m)'!E78+'F1(N)'!E78+'F2(N)'!E78</f>
        <v>-1.234156277586056</v>
      </c>
    </row>
    <row r="81" spans="1:5" ht="12.75">
      <c r="A81">
        <f t="shared" si="2"/>
        <v>10.200000000000014</v>
      </c>
      <c r="B81" s="4">
        <f>'q(Nm) '!B79+'FB(N) '!B79+'MB(N.m)'!B79+'F1(N)'!B79+'F2(N)'!B79</f>
        <v>1126.2948231144233</v>
      </c>
      <c r="C81" s="10">
        <f>'q(Nm) '!C79+'FB(N) '!C79+'MB(N.m)'!C79+'F1(N)'!C79+'F2(N)'!C79</f>
        <v>1040.6895109243842</v>
      </c>
      <c r="D81" s="23">
        <f>'q(Nm) '!D79+'FB(N) '!D79+'MB(N.m)'!D79+'F1(N)'!D79+'F2(N)'!D79</f>
        <v>0.00032183880365097787</v>
      </c>
      <c r="E81" s="25">
        <f>'q(Nm) '!E79+'FB(N) '!E79+'MB(N.m)'!E79+'F1(N)'!E79+'F2(N)'!E79</f>
        <v>-1.186449833248254</v>
      </c>
    </row>
    <row r="82" spans="1:5" ht="12.75">
      <c r="A82">
        <f t="shared" si="2"/>
        <v>10.350000000000014</v>
      </c>
      <c r="B82" s="4">
        <f>'q(Nm) '!B80+'FB(N) '!B80+'MB(N.m)'!B80+'F1(N)'!B80+'F2(N)'!B80</f>
        <v>1126.2948231144233</v>
      </c>
      <c r="C82" s="10">
        <f>'q(Nm) '!C80+'FB(N) '!C80+'MB(N.m)'!C80+'F1(N)'!C80+'F2(N)'!C80</f>
        <v>871.74528745722</v>
      </c>
      <c r="D82" s="23">
        <f>'q(Nm) '!D80+'FB(N) '!D80+'MB(N.m)'!D80+'F1(N)'!D80+'F2(N)'!D80</f>
        <v>0.00032764179794148984</v>
      </c>
      <c r="E82" s="25">
        <f>'q(Nm) '!E80+'FB(N) '!E80+'MB(N.m)'!E80+'F1(N)'!E80+'F2(N)'!E80</f>
        <v>-1.1377981359645801</v>
      </c>
    </row>
    <row r="83" spans="1:5" ht="12.75">
      <c r="A83">
        <f t="shared" si="2"/>
        <v>10.500000000000014</v>
      </c>
      <c r="B83" s="4">
        <f>'q(Nm) '!B81+'FB(N) '!B81+'MB(N.m)'!B81+'F1(N)'!B81+'F2(N)'!B81</f>
        <v>1126.2948231144233</v>
      </c>
      <c r="C83" s="10">
        <f>'q(Nm) '!C81+'FB(N) '!C81+'MB(N.m)'!C81+'F1(N)'!C81+'F2(N)'!C81</f>
        <v>702.8010639900558</v>
      </c>
      <c r="D83" s="23">
        <f>'q(Nm) '!D81+'FB(N) '!D81+'MB(N.m)'!D81+'F1(N)'!D81+'F2(N)'!D81</f>
        <v>0.00033241952081880435</v>
      </c>
      <c r="E83" s="25">
        <f>'q(Nm) '!E81+'FB(N) '!E81+'MB(N.m)'!E81+'F1(N)'!E81+'F2(N)'!E81</f>
        <v>-1.0883550072051236</v>
      </c>
    </row>
    <row r="84" spans="1:5" ht="12.75">
      <c r="A84">
        <f t="shared" si="2"/>
        <v>10.650000000000015</v>
      </c>
      <c r="B84" s="4">
        <f>'q(Nm) '!B82+'FB(N) '!B82+'MB(N.m)'!B82+'F1(N)'!B82+'F2(N)'!B82</f>
        <v>1126.2948231144233</v>
      </c>
      <c r="C84" s="10">
        <f>'q(Nm) '!C82+'FB(N) '!C82+'MB(N.m)'!C82+'F1(N)'!C82+'F2(N)'!C82</f>
        <v>533.8568405228916</v>
      </c>
      <c r="D84" s="23">
        <f>'q(Nm) '!D82+'FB(N) '!D82+'MB(N.m)'!D82+'F1(N)'!D82+'F2(N)'!D82</f>
        <v>0.00033617197228291533</v>
      </c>
      <c r="E84" s="25">
        <f>'q(Nm) '!E82+'FB(N) '!E82+'MB(N.m)'!E82+'F1(N)'!E82+'F2(N)'!E82</f>
        <v>-1.0382742684400483</v>
      </c>
    </row>
    <row r="85" spans="1:5" ht="12.75">
      <c r="A85">
        <f t="shared" si="2"/>
        <v>10.800000000000015</v>
      </c>
      <c r="B85" s="4">
        <f>'q(Nm) '!B83+'FB(N) '!B83+'MB(N.m)'!B83+'F1(N)'!B83+'F2(N)'!B83</f>
        <v>1126.2948231144233</v>
      </c>
      <c r="C85" s="10">
        <f>'q(Nm) '!C83+'FB(N) '!C83+'MB(N.m)'!C83+'F1(N)'!C83+'F2(N)'!C83</f>
        <v>364.91261705572924</v>
      </c>
      <c r="D85" s="23">
        <f>'q(Nm) '!D83+'FB(N) '!D83+'MB(N.m)'!D83+'F1(N)'!D83+'F2(N)'!D83</f>
        <v>0.000338899152333828</v>
      </c>
      <c r="E85" s="25">
        <f>'q(Nm) '!E83+'FB(N) '!E83+'MB(N.m)'!E83+'F1(N)'!E83+'F2(N)'!E83</f>
        <v>-0.9877097411394473</v>
      </c>
    </row>
    <row r="86" spans="1:5" ht="12.75">
      <c r="A86">
        <f t="shared" si="2"/>
        <v>10.950000000000015</v>
      </c>
      <c r="B86" s="4">
        <f>'q(Nm) '!B84+'FB(N) '!B84+'MB(N.m)'!B84+'F1(N)'!B84+'F2(N)'!B84</f>
        <v>1126.2948231144233</v>
      </c>
      <c r="C86" s="10">
        <f>'q(Nm) '!C84+'FB(N) '!C84+'MB(N.m)'!C84+'F1(N)'!C84+'F2(N)'!C84</f>
        <v>195.96839358856505</v>
      </c>
      <c r="D86" s="23">
        <f>'q(Nm) '!D84+'FB(N) '!D84+'MB(N.m)'!D84+'F1(N)'!D84+'F2(N)'!D84</f>
        <v>0.0003406010609715406</v>
      </c>
      <c r="E86" s="25">
        <f>'q(Nm) '!E84+'FB(N) '!E84+'MB(N.m)'!E84+'F1(N)'!E84+'F2(N)'!E84</f>
        <v>-0.9368152467734525</v>
      </c>
    </row>
    <row r="87" spans="1:5" ht="12.75">
      <c r="A87">
        <f t="shared" si="2"/>
        <v>11.100000000000016</v>
      </c>
      <c r="B87" s="4">
        <f>'q(Nm) '!B85+'FB(N) '!B85+'MB(N.m)'!B85+'F1(N)'!B85+'F2(N)'!B85</f>
        <v>1126.2948231144233</v>
      </c>
      <c r="C87" s="10">
        <f>'q(Nm) '!C85+'FB(N) '!C85+'MB(N.m)'!C85+'F1(N)'!C85+'F2(N)'!C85</f>
        <v>27.024170121400857</v>
      </c>
      <c r="D87" s="23">
        <f>'q(Nm) '!D85+'FB(N) '!D85+'MB(N.m)'!D85+'F1(N)'!D85+'F2(N)'!D85</f>
        <v>0.00034127769819605096</v>
      </c>
      <c r="E87" s="25">
        <f>'q(Nm) '!E85+'FB(N) '!E85+'MB(N.m)'!E85+'F1(N)'!E85+'F2(N)'!E85</f>
        <v>-0.8857446068121853</v>
      </c>
    </row>
    <row r="88" spans="1:5" ht="12.75">
      <c r="A88">
        <f t="shared" si="2"/>
        <v>11.250000000000016</v>
      </c>
      <c r="B88" s="4">
        <f>'q(Nm) '!B86+'FB(N) '!B86+'MB(N.m)'!B86+'F1(N)'!B86+'F2(N)'!B86</f>
        <v>1126.2948231144233</v>
      </c>
      <c r="C88" s="10">
        <f>'q(Nm) '!C86+'FB(N) '!C86+'MB(N.m)'!C86+'F1(N)'!C86+'F2(N)'!C86</f>
        <v>-141.92005334576334</v>
      </c>
      <c r="D88" s="23">
        <f>'q(Nm) '!D86+'FB(N) '!D86+'MB(N.m)'!D86+'F1(N)'!D86+'F2(N)'!D86</f>
        <v>0.0003409290640073626</v>
      </c>
      <c r="E88" s="25">
        <f>'q(Nm) '!E86+'FB(N) '!E86+'MB(N.m)'!E86+'F1(N)'!E86+'F2(N)'!E86</f>
        <v>-0.8346516427257811</v>
      </c>
    </row>
    <row r="89" spans="1:5" ht="12.75">
      <c r="A89">
        <f t="shared" si="2"/>
        <v>11.400000000000016</v>
      </c>
      <c r="B89" s="4">
        <f>'q(Nm) '!B87+'FB(N) '!B87+'MB(N.m)'!B87+'F1(N)'!B87+'F2(N)'!B87</f>
        <v>1126.2948231144233</v>
      </c>
      <c r="C89" s="10">
        <f>'q(Nm) '!C87+'FB(N) '!C87+'MB(N.m)'!C87+'F1(N)'!C87+'F2(N)'!C87</f>
        <v>-310.8642768129275</v>
      </c>
      <c r="D89" s="23">
        <f>'q(Nm) '!D87+'FB(N) '!D87+'MB(N.m)'!D87+'F1(N)'!D87+'F2(N)'!D87</f>
        <v>0.0003395551584054724</v>
      </c>
      <c r="E89" s="25">
        <f>'q(Nm) '!E87+'FB(N) '!E87+'MB(N.m)'!E87+'F1(N)'!E87+'F2(N)'!E87</f>
        <v>-0.7836901759843293</v>
      </c>
    </row>
    <row r="90" spans="1:5" ht="12.75">
      <c r="A90">
        <f t="shared" si="2"/>
        <v>11.550000000000017</v>
      </c>
      <c r="B90" s="4">
        <f>'q(Nm) '!B88+'FB(N) '!B88+'MB(N.m)'!B88+'F1(N)'!B88+'F2(N)'!B88</f>
        <v>1126.2948231144233</v>
      </c>
      <c r="C90" s="10">
        <f>'q(Nm) '!C88+'FB(N) '!C88+'MB(N.m)'!C88+'F1(N)'!C88+'F2(N)'!C88</f>
        <v>-479.8085002800917</v>
      </c>
      <c r="D90" s="23">
        <f>'q(Nm) '!D88+'FB(N) '!D88+'MB(N.m)'!D88+'F1(N)'!D88+'F2(N)'!D88</f>
        <v>0.00033715598139038346</v>
      </c>
      <c r="E90" s="25">
        <f>'q(Nm) '!E88+'FB(N) '!E88+'MB(N.m)'!E88+'F1(N)'!E88+'F2(N)'!E88</f>
        <v>-0.7330140280579762</v>
      </c>
    </row>
    <row r="91" spans="1:5" ht="12.75">
      <c r="A91">
        <f t="shared" si="2"/>
        <v>11.700000000000017</v>
      </c>
      <c r="B91" s="4">
        <f>'q(Nm) '!B89+'FB(N) '!B89+'MB(N.m)'!B89+'F1(N)'!B89+'F2(N)'!B89</f>
        <v>1126.2948231144233</v>
      </c>
      <c r="C91" s="10">
        <f>'q(Nm) '!C89+'FB(N) '!C89+'MB(N.m)'!C89+'F1(N)'!C89+'F2(N)'!C89</f>
        <v>-648.7527237472541</v>
      </c>
      <c r="D91" s="23">
        <f>'q(Nm) '!D89+'FB(N) '!D89+'MB(N.m)'!D89+'F1(N)'!D89+'F2(N)'!D89</f>
        <v>0.00033373153296209273</v>
      </c>
      <c r="E91" s="25">
        <f>'q(Nm) '!E89+'FB(N) '!E89+'MB(N.m)'!E89+'F1(N)'!E89+'F2(N)'!E89</f>
        <v>-0.6827770204168537</v>
      </c>
    </row>
    <row r="92" spans="1:5" ht="12.75">
      <c r="A92">
        <f t="shared" si="2"/>
        <v>11.850000000000017</v>
      </c>
      <c r="B92" s="4">
        <f>'q(Nm) '!B90+'FB(N) '!B90+'MB(N.m)'!B90+'F1(N)'!B90+'F2(N)'!B90</f>
        <v>1126.2948231144233</v>
      </c>
      <c r="C92" s="10">
        <f>'q(Nm) '!C90+'FB(N) '!C90+'MB(N.m)'!C90+'F1(N)'!C90+'F2(N)'!C90</f>
        <v>-817.6969472144183</v>
      </c>
      <c r="D92" s="23">
        <f>'q(Nm) '!D90+'FB(N) '!D90+'MB(N.m)'!D90+'F1(N)'!D90+'F2(N)'!D90</f>
        <v>0.0003292818131206028</v>
      </c>
      <c r="E92" s="25">
        <f>'q(Nm) '!E90+'FB(N) '!E90+'MB(N.m)'!E90+'F1(N)'!E90+'F2(N)'!E90</f>
        <v>-0.6331329745310654</v>
      </c>
    </row>
    <row r="93" spans="1:5" ht="12.75">
      <c r="A93">
        <f t="shared" si="2"/>
        <v>12.000000000000018</v>
      </c>
      <c r="B93" s="4">
        <f>'q(Nm) '!B91+'FB(N) '!B91+'MB(N.m)'!B91+'F1(N)'!B91+'F2(N)'!B91</f>
        <v>1126.2948231144233</v>
      </c>
      <c r="C93" s="10">
        <f>'q(Nm) '!C91+'FB(N) '!C91+'MB(N.m)'!C91+'F1(N)'!C91+'F2(N)'!C91</f>
        <v>-986.6411706815825</v>
      </c>
      <c r="D93" s="23">
        <f>'q(Nm) '!D91+'FB(N) '!D91+'MB(N.m)'!D91+'F1(N)'!D91+'F2(N)'!D91</f>
        <v>0.00032380682186591197</v>
      </c>
      <c r="E93" s="25">
        <f>'q(Nm) '!E91+'FB(N) '!E91+'MB(N.m)'!E91+'F1(N)'!E91+'F2(N)'!E91</f>
        <v>-0.5842357118707433</v>
      </c>
    </row>
    <row r="94" spans="1:5" ht="12.75">
      <c r="A94">
        <f t="shared" si="2"/>
        <v>12.150000000000018</v>
      </c>
      <c r="B94" s="4">
        <f>'q(Nm) '!B92+'FB(N) '!B92+'MB(N.m)'!B92+'F1(N)'!B92+'F2(N)'!B92</f>
        <v>1126.2948231144233</v>
      </c>
      <c r="C94" s="10">
        <f>'q(Nm) '!C92+'FB(N) '!C92+'MB(N.m)'!C92+'F1(N)'!C92+'F2(N)'!C92</f>
        <v>-1155.5853941487467</v>
      </c>
      <c r="D94" s="23">
        <f>'q(Nm) '!D92+'FB(N) '!D92+'MB(N.m)'!D92+'F1(N)'!D92+'F2(N)'!D92</f>
        <v>0.0003173065591980193</v>
      </c>
      <c r="E94" s="25">
        <f>'q(Nm) '!E92+'FB(N) '!E92+'MB(N.m)'!E92+'F1(N)'!E92+'F2(N)'!E92</f>
        <v>-0.5362390539060016</v>
      </c>
    </row>
    <row r="95" spans="1:5" ht="12.75">
      <c r="A95">
        <f t="shared" si="2"/>
        <v>12.300000000000018</v>
      </c>
      <c r="B95" s="4">
        <f>'q(Nm) '!B93+'FB(N) '!B93+'MB(N.m)'!B93+'F1(N)'!B93+'F2(N)'!B93</f>
        <v>1126.2948231144233</v>
      </c>
      <c r="C95" s="10">
        <f>'q(Nm) '!C93+'FB(N) '!C93+'MB(N.m)'!C93+'F1(N)'!C93+'F2(N)'!C93</f>
        <v>-1324.5296176159109</v>
      </c>
      <c r="D95" s="23">
        <f>'q(Nm) '!D93+'FB(N) '!D93+'MB(N.m)'!D93+'F1(N)'!D93+'F2(N)'!D93</f>
        <v>0.0003097810251169275</v>
      </c>
      <c r="E95" s="25">
        <f>'q(Nm) '!E93+'FB(N) '!E93+'MB(N.m)'!E93+'F1(N)'!E93+'F2(N)'!E93</f>
        <v>-0.4892968221069687</v>
      </c>
    </row>
    <row r="96" spans="1:5" ht="12.75">
      <c r="A96">
        <f t="shared" si="2"/>
        <v>12.450000000000019</v>
      </c>
      <c r="B96" s="4">
        <f>'q(Nm) '!B94+'FB(N) '!B94+'MB(N.m)'!B94+'F1(N)'!B94+'F2(N)'!B94</f>
        <v>1126.2948231144233</v>
      </c>
      <c r="C96" s="10">
        <f>'q(Nm) '!C94+'FB(N) '!C94+'MB(N.m)'!C94+'F1(N)'!C94+'F2(N)'!C94</f>
        <v>-1493.4738410830732</v>
      </c>
      <c r="D96" s="23">
        <f>'q(Nm) '!D94+'FB(N) '!D94+'MB(N.m)'!D94+'F1(N)'!D94+'F2(N)'!D94</f>
        <v>0.0003012302196226356</v>
      </c>
      <c r="E96" s="25">
        <f>'q(Nm) '!E94+'FB(N) '!E94+'MB(N.m)'!E94+'F1(N)'!E94+'F2(N)'!E94</f>
        <v>-0.4435628379437624</v>
      </c>
    </row>
    <row r="97" spans="1:5" ht="12.75">
      <c r="A97">
        <f t="shared" si="2"/>
        <v>12.60000000000002</v>
      </c>
      <c r="B97" s="4">
        <f>'q(Nm) '!B95+'FB(N) '!B95+'MB(N.m)'!B95+'F1(N)'!B95+'F2(N)'!B95</f>
        <v>1126.2948231144233</v>
      </c>
      <c r="C97" s="10">
        <f>'q(Nm) '!C95+'FB(N) '!C95+'MB(N.m)'!C95+'F1(N)'!C95+'F2(N)'!C95</f>
        <v>-1662.4180645502374</v>
      </c>
      <c r="D97" s="23">
        <f>'q(Nm) '!D95+'FB(N) '!D95+'MB(N.m)'!D95+'F1(N)'!D95+'F2(N)'!D95</f>
        <v>0.00029165414271514235</v>
      </c>
      <c r="E97" s="25">
        <f>'q(Nm) '!E95+'FB(N) '!E95+'MB(N.m)'!E95+'F1(N)'!E95+'F2(N)'!E95</f>
        <v>-0.3991909228865218</v>
      </c>
    </row>
    <row r="98" spans="1:5" ht="12.75">
      <c r="A98">
        <f t="shared" si="2"/>
        <v>12.75000000000002</v>
      </c>
      <c r="B98" s="4">
        <f>'q(Nm) '!B96+'FB(N) '!B96+'MB(N.m)'!B96+'F1(N)'!B96+'F2(N)'!B96</f>
        <v>1126.2948231144233</v>
      </c>
      <c r="C98" s="10">
        <f>'q(Nm) '!C96+'FB(N) '!C96+'MB(N.m)'!C96+'F1(N)'!C96+'F2(N)'!C96</f>
        <v>-1831.3622880174016</v>
      </c>
      <c r="D98" s="23">
        <f>'q(Nm) '!D96+'FB(N) '!D96+'MB(N.m)'!D96+'F1(N)'!D96+'F2(N)'!D96</f>
        <v>0.0002810527943944499</v>
      </c>
      <c r="E98" s="25">
        <f>'q(Nm) '!E96+'FB(N) '!E96+'MB(N.m)'!E96+'F1(N)'!E96+'F2(N)'!E96</f>
        <v>-0.3563348984053363</v>
      </c>
    </row>
    <row r="99" spans="1:5" ht="12.75">
      <c r="A99">
        <f t="shared" si="2"/>
        <v>12.90000000000002</v>
      </c>
      <c r="B99" s="4">
        <f>'q(Nm) '!B97+'FB(N) '!B97+'MB(N.m)'!B97+'F1(N)'!B97+'F2(N)'!B97</f>
        <v>1126.2948231144233</v>
      </c>
      <c r="C99" s="10">
        <f>'q(Nm) '!C97+'FB(N) '!C97+'MB(N.m)'!C97+'F1(N)'!C97+'F2(N)'!C97</f>
        <v>-2000.3065114845658</v>
      </c>
      <c r="D99" s="23">
        <f>'q(Nm) '!D97+'FB(N) '!D97+'MB(N.m)'!D97+'F1(N)'!D97+'F2(N)'!D97</f>
        <v>0.0002694261746605557</v>
      </c>
      <c r="E99" s="25">
        <f>'q(Nm) '!E97+'FB(N) '!E97+'MB(N.m)'!E97+'F1(N)'!E97+'F2(N)'!E97</f>
        <v>-0.31514858597036977</v>
      </c>
    </row>
    <row r="100" spans="1:5" ht="12.75">
      <c r="A100">
        <f t="shared" si="2"/>
        <v>13.05000000000002</v>
      </c>
      <c r="B100" s="4">
        <f>'q(Nm) '!B98+'FB(N) '!B98+'MB(N.m)'!B98+'F1(N)'!B98+'F2(N)'!B98</f>
        <v>1126.2948231144233</v>
      </c>
      <c r="C100" s="10">
        <f>'q(Nm) '!C98+'FB(N) '!C98+'MB(N.m)'!C98+'F1(N)'!C98+'F2(N)'!C98</f>
        <v>-2169.25073495173</v>
      </c>
      <c r="D100" s="23">
        <f>'q(Nm) '!D98+'FB(N) '!D98+'MB(N.m)'!D98+'F1(N)'!D98+'F2(N)'!D98</f>
        <v>0.00025677428351346095</v>
      </c>
      <c r="E100" s="25">
        <f>'q(Nm) '!E98+'FB(N) '!E98+'MB(N.m)'!E98+'F1(N)'!E98+'F2(N)'!E98</f>
        <v>-0.27578580705171873</v>
      </c>
    </row>
    <row r="101" spans="1:5" ht="12.75">
      <c r="A101">
        <f t="shared" si="2"/>
        <v>13.20000000000002</v>
      </c>
      <c r="B101" s="4">
        <f>'q(Nm) '!B99+'FB(N) '!B99+'MB(N.m)'!B99+'F1(N)'!B99+'F2(N)'!B99</f>
        <v>1126.2948231144233</v>
      </c>
      <c r="C101" s="10">
        <f>'q(Nm) '!C99+'FB(N) '!C99+'MB(N.m)'!C99+'F1(N)'!C99+'F2(N)'!C99</f>
        <v>-2338.194958418894</v>
      </c>
      <c r="D101" s="23">
        <f>'q(Nm) '!D99+'FB(N) '!D99+'MB(N.m)'!D99+'F1(N)'!D99+'F2(N)'!D99</f>
        <v>0.00024309712095316746</v>
      </c>
      <c r="E101" s="25">
        <f>'q(Nm) '!E99+'FB(N) '!E99+'MB(N.m)'!E99+'F1(N)'!E99+'F2(N)'!E99</f>
        <v>-0.2384003831194974</v>
      </c>
    </row>
    <row r="102" spans="1:5" ht="12.75">
      <c r="A102">
        <f t="shared" si="2"/>
        <v>13.350000000000021</v>
      </c>
      <c r="B102" s="4">
        <f>'q(Nm) '!B100+'FB(N) '!B100+'MB(N.m)'!B100+'F1(N)'!B100+'F2(N)'!B100</f>
        <v>1126.2948231144233</v>
      </c>
      <c r="C102" s="10">
        <f>'q(Nm) '!C100+'FB(N) '!C100+'MB(N.m)'!C100+'F1(N)'!C100+'F2(N)'!C100</f>
        <v>-2507.1391818860566</v>
      </c>
      <c r="D102" s="23">
        <f>'q(Nm) '!D100+'FB(N) '!D100+'MB(N.m)'!D100+'F1(N)'!D100+'F2(N)'!D100</f>
        <v>0.0002283946869796722</v>
      </c>
      <c r="E102" s="25">
        <f>'q(Nm) '!E100+'FB(N) '!E100+'MB(N.m)'!E100+'F1(N)'!E100+'F2(N)'!E100</f>
        <v>-0.20314613564384842</v>
      </c>
    </row>
    <row r="103" spans="1:5" ht="12.75">
      <c r="A103">
        <f t="shared" si="2"/>
        <v>13.500000000000021</v>
      </c>
      <c r="B103" s="4">
        <f>'q(Nm) '!B101+'FB(N) '!B101+'MB(N.m)'!B101+'F1(N)'!B101+'F2(N)'!B101</f>
        <v>1126.2948231144233</v>
      </c>
      <c r="C103" s="10">
        <f>'q(Nm) '!C101+'FB(N) '!C101+'MB(N.m)'!C101+'F1(N)'!C101+'F2(N)'!C101</f>
        <v>-2676.0834053532208</v>
      </c>
      <c r="D103" s="23">
        <f>'q(Nm) '!D101+'FB(N) '!D101+'MB(N.m)'!D101+'F1(N)'!D101+'F2(N)'!D101</f>
        <v>0.00021266698159297642</v>
      </c>
      <c r="E103" s="25">
        <f>'q(Nm) '!E101+'FB(N) '!E101+'MB(N.m)'!E101+'F1(N)'!E101+'F2(N)'!E101</f>
        <v>-0.17017688609489667</v>
      </c>
    </row>
    <row r="104" spans="1:5" ht="12.75">
      <c r="A104">
        <f t="shared" si="2"/>
        <v>13.650000000000022</v>
      </c>
      <c r="B104" s="4">
        <f>'q(Nm) '!B102+'FB(N) '!B102+'MB(N.m)'!B102+'F1(N)'!B102+'F2(N)'!B102</f>
        <v>1126.2948231144233</v>
      </c>
      <c r="C104" s="10">
        <f>'q(Nm) '!C102+'FB(N) '!C102+'MB(N.m)'!C102+'F1(N)'!C102+'F2(N)'!C102</f>
        <v>-2845.027628820385</v>
      </c>
      <c r="D104" s="23">
        <f>'q(Nm) '!D102+'FB(N) '!D102+'MB(N.m)'!D102+'F1(N)'!D102+'F2(N)'!D102</f>
        <v>0.00019591400479308232</v>
      </c>
      <c r="E104" s="25">
        <f>'q(Nm) '!E102+'FB(N) '!E102+'MB(N.m)'!E102+'F1(N)'!E102+'F2(N)'!E102</f>
        <v>-0.1396464559427386</v>
      </c>
    </row>
    <row r="105" spans="1:5" ht="12.75">
      <c r="A105">
        <f t="shared" si="2"/>
        <v>13.800000000000022</v>
      </c>
      <c r="B105" s="4">
        <f>'q(Nm) '!B103+'FB(N) '!B103+'MB(N.m)'!B103+'F1(N)'!B103+'F2(N)'!B103</f>
        <v>1126.2948231144233</v>
      </c>
      <c r="C105" s="10">
        <f>'q(Nm) '!C103+'FB(N) '!C103+'MB(N.m)'!C103+'F1(N)'!C103+'F2(N)'!C103</f>
        <v>-3013.971852287549</v>
      </c>
      <c r="D105" s="23">
        <f>'q(Nm) '!D103+'FB(N) '!D103+'MB(N.m)'!D103+'F1(N)'!D103+'F2(N)'!D103</f>
        <v>0.00017813575657998643</v>
      </c>
      <c r="E105" s="25">
        <f>'q(Nm) '!E103+'FB(N) '!E103+'MB(N.m)'!E103+'F1(N)'!E103+'F2(N)'!E103</f>
        <v>-0.1117086666575311</v>
      </c>
    </row>
    <row r="106" spans="1:5" ht="12.75">
      <c r="A106">
        <f t="shared" si="2"/>
        <v>13.950000000000022</v>
      </c>
      <c r="B106" s="4">
        <f>'q(Nm) '!B104+'FB(N) '!B104+'MB(N.m)'!B104+'F1(N)'!B104+'F2(N)'!B104</f>
        <v>1126.2948231144233</v>
      </c>
      <c r="C106" s="10">
        <f>'q(Nm) '!C104+'FB(N) '!C104+'MB(N.m)'!C104+'F1(N)'!C104+'F2(N)'!C104</f>
        <v>-3182.9160757547133</v>
      </c>
      <c r="D106" s="23">
        <f>'q(Nm) '!D104+'FB(N) '!D104+'MB(N.m)'!D104+'F1(N)'!D104+'F2(N)'!D104</f>
        <v>0.00015933223695368875</v>
      </c>
      <c r="E106" s="25">
        <f>'q(Nm) '!E104+'FB(N) '!E104+'MB(N.m)'!E104+'F1(N)'!E104+'F2(N)'!E104</f>
        <v>-0.08651733970936348</v>
      </c>
    </row>
    <row r="107" spans="1:5" ht="12.75">
      <c r="A107">
        <f t="shared" si="2"/>
        <v>14.100000000000023</v>
      </c>
      <c r="B107" s="4">
        <f>'q(Nm) '!B105+'FB(N) '!B105+'MB(N.m)'!B105+'F1(N)'!B105+'F2(N)'!B105</f>
        <v>1126.2948231144233</v>
      </c>
      <c r="C107" s="10">
        <f>'q(Nm) '!C105+'FB(N) '!C105+'MB(N.m)'!C105+'F1(N)'!C105+'F2(N)'!C105</f>
        <v>-3351.8602992218775</v>
      </c>
      <c r="D107" s="23">
        <f>'q(Nm) '!D105+'FB(N) '!D105+'MB(N.m)'!D105+'F1(N)'!D105+'F2(N)'!D105</f>
        <v>0.00013950344591419275</v>
      </c>
      <c r="E107" s="25">
        <f>'q(Nm) '!E105+'FB(N) '!E105+'MB(N.m)'!E105+'F1(N)'!E105+'F2(N)'!E105</f>
        <v>-0.06422629656836776</v>
      </c>
    </row>
    <row r="108" spans="1:5" ht="12.75">
      <c r="A108">
        <f t="shared" si="2"/>
        <v>14.250000000000023</v>
      </c>
      <c r="B108" s="4">
        <f>'q(Nm) '!B106+'FB(N) '!B106+'MB(N.m)'!B106+'F1(N)'!B106+'F2(N)'!B106</f>
        <v>1126.2948231144233</v>
      </c>
      <c r="C108" s="10">
        <f>'q(Nm) '!C106+'FB(N) '!C106+'MB(N.m)'!C106+'F1(N)'!C106+'F2(N)'!C106</f>
        <v>-3520.80452268904</v>
      </c>
      <c r="D108" s="23">
        <f>'q(Nm) '!D106+'FB(N) '!D106+'MB(N.m)'!D106+'F1(N)'!D106+'F2(N)'!D106</f>
        <v>0.00011864938346149495</v>
      </c>
      <c r="E108" s="25">
        <f>'q(Nm) '!E106+'FB(N) '!E106+'MB(N.m)'!E106+'F1(N)'!E106+'F2(N)'!E106</f>
        <v>-0.04498935870467946</v>
      </c>
    </row>
    <row r="109" spans="1:5" ht="12.75">
      <c r="A109">
        <f t="shared" si="2"/>
        <v>14.400000000000023</v>
      </c>
      <c r="B109" s="4">
        <f>'q(Nm) '!B107+'FB(N) '!B107+'MB(N.m)'!B107+'F1(N)'!B107+'F2(N)'!B107</f>
        <v>1126.2948231144233</v>
      </c>
      <c r="C109" s="10">
        <f>'q(Nm) '!C107+'FB(N) '!C107+'MB(N.m)'!C107+'F1(N)'!C107+'F2(N)'!C107</f>
        <v>-3689.748746156204</v>
      </c>
      <c r="D109" s="23">
        <f>'q(Nm) '!D107+'FB(N) '!D107+'MB(N.m)'!D107+'F1(N)'!D107+'F2(N)'!D107</f>
        <v>9.677004959559622E-05</v>
      </c>
      <c r="E109" s="25">
        <f>'q(Nm) '!E107+'FB(N) '!E107+'MB(N.m)'!E107+'F1(N)'!E107+'F2(N)'!E107</f>
        <v>-0.02896034758841637</v>
      </c>
    </row>
    <row r="110" spans="1:5" ht="12.75">
      <c r="A110">
        <f t="shared" si="2"/>
        <v>14.550000000000024</v>
      </c>
      <c r="B110" s="4">
        <f>'q(Nm) '!B108+'FB(N) '!B108+'MB(N.m)'!B108+'F1(N)'!B108+'F2(N)'!B108</f>
        <v>1126.2948231144233</v>
      </c>
      <c r="C110" s="10">
        <f>'q(Nm) '!C108+'FB(N) '!C108+'MB(N.m)'!C108+'F1(N)'!C108+'F2(N)'!C108</f>
        <v>-3858.6929696233683</v>
      </c>
      <c r="D110" s="23">
        <f>'q(Nm) '!D108+'FB(N) '!D108+'MB(N.m)'!D108+'F1(N)'!D108+'F2(N)'!D108</f>
        <v>7.386544431649917E-05</v>
      </c>
      <c r="E110" s="25">
        <f>'q(Nm) '!E108+'FB(N) '!E108+'MB(N.m)'!E108+'F1(N)'!E108+'F2(N)'!E108</f>
        <v>-0.016293084689703363</v>
      </c>
    </row>
    <row r="111" spans="1:5" ht="12.75">
      <c r="A111">
        <f t="shared" si="2"/>
        <v>14.700000000000024</v>
      </c>
      <c r="B111" s="4">
        <f>'q(Nm) '!B109+'FB(N) '!B109+'MB(N.m)'!B109+'F1(N)'!B109+'F2(N)'!B109</f>
        <v>1126.2948231144233</v>
      </c>
      <c r="C111" s="10">
        <f>'q(Nm) '!C109+'FB(N) '!C109+'MB(N.m)'!C109+'F1(N)'!C109+'F2(N)'!C109</f>
        <v>-4027.6371930905307</v>
      </c>
      <c r="D111" s="23">
        <f>'q(Nm) '!D109+'FB(N) '!D109+'MB(N.m)'!D109+'F1(N)'!D109+'F2(N)'!D109</f>
        <v>4.99355676242012E-05</v>
      </c>
      <c r="E111" s="25">
        <f>'q(Nm) '!E109+'FB(N) '!E109+'MB(N.m)'!E109+'F1(N)'!E109+'F2(N)'!E109</f>
        <v>-0.007141391478647563</v>
      </c>
    </row>
    <row r="112" spans="1:5" ht="12.75">
      <c r="A112">
        <f t="shared" si="2"/>
        <v>14.850000000000025</v>
      </c>
      <c r="B112" s="4">
        <f>'q(Nm) '!B110+'FB(N) '!B110+'MB(N.m)'!B110+'F1(N)'!B110+'F2(N)'!B110</f>
        <v>1126.2948231144233</v>
      </c>
      <c r="C112" s="10">
        <f>'q(Nm) '!C110+'FB(N) '!C110+'MB(N.m)'!C110+'F1(N)'!C110+'F2(N)'!C110</f>
        <v>-4196.581416557697</v>
      </c>
      <c r="D112" s="23">
        <f>'q(Nm) '!D110+'FB(N) '!D110+'MB(N.m)'!D110+'F1(N)'!D110+'F2(N)'!D110</f>
        <v>2.4980419518701863E-05</v>
      </c>
      <c r="E112" s="25">
        <f>'q(Nm) '!E110+'FB(N) '!E110+'MB(N.m)'!E110+'F1(N)'!E110+'F2(N)'!E110</f>
        <v>-0.0016590894253880606</v>
      </c>
    </row>
    <row r="113" spans="1:5" ht="12.75">
      <c r="A113">
        <f t="shared" si="2"/>
        <v>15.000000000000025</v>
      </c>
      <c r="B113" s="4">
        <f>'q(Nm) '!B111+'FB(N) '!B111+'MB(N.m)'!B111+'F1(N)'!B111+'F2(N)'!B111</f>
        <v>1126.2948231144233</v>
      </c>
      <c r="C113" s="10">
        <f>'q(Nm) '!C111+'FB(N) '!C111+'MB(N.m)'!C111+'F1(N)'!C111+'F2(N)'!C111</f>
        <v>-4365.525640024834</v>
      </c>
      <c r="D113" s="23">
        <f>'q(Nm) '!D111+'FB(N) '!D111+'MB(N.m)'!D111+'F1(N)'!D111+'F2(N)'!D111</f>
        <v>-9.99999999997097E-07</v>
      </c>
      <c r="E113" s="25">
        <f>'q(Nm) '!E111+'FB(N) '!E111+'MB(N.m)'!E111+'F1(N)'!E111+'F2(N)'!E111</f>
        <v>-2.4868995751603507E-14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2.421875" style="0" customWidth="1"/>
    <col min="3" max="3" width="17.00390625" style="0" customWidth="1"/>
    <col min="4" max="4" width="13.00390625" style="0" customWidth="1"/>
  </cols>
  <sheetData>
    <row r="1" spans="1:5" ht="12.75">
      <c r="A1" s="11" t="s">
        <v>19</v>
      </c>
      <c r="B1" s="11"/>
      <c r="C1" s="11"/>
      <c r="D1" s="11"/>
      <c r="E1" s="11"/>
    </row>
    <row r="3" ht="12.75">
      <c r="D3" s="1"/>
    </row>
    <row r="5" ht="12.75">
      <c r="D5" s="1"/>
    </row>
    <row r="7" ht="12.75">
      <c r="D7" s="1"/>
    </row>
    <row r="9" spans="1:5" ht="12.75">
      <c r="A9" s="6" t="s">
        <v>0</v>
      </c>
      <c r="B9" s="2" t="s">
        <v>2</v>
      </c>
      <c r="C9" s="8" t="s">
        <v>8</v>
      </c>
      <c r="D9" s="13" t="s">
        <v>5</v>
      </c>
      <c r="E9" s="15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4" t="s">
        <v>9</v>
      </c>
      <c r="E10" s="15" t="s">
        <v>7</v>
      </c>
    </row>
    <row r="11" spans="1:5" ht="12.75">
      <c r="A11" s="5">
        <v>0</v>
      </c>
      <c r="B11" s="4">
        <f aca="true" t="shared" si="0" ref="B11:B42">q*x-q*PORTEE</f>
        <v>0</v>
      </c>
      <c r="C11" s="10">
        <f aca="true" t="shared" si="1" ref="C11:C42">-0.5*q*x*x+q*PORTEE*x-0.5*q*PORTEE*PORTEE</f>
        <v>0</v>
      </c>
      <c r="D11" s="12">
        <f aca="true" t="shared" si="2" ref="D11:D42">(-0.167*q*10^(-3)*x*x*x*10^9+0.5*q*10^(-3)*PORTEE*1000*x*x*10^6-0.5*q*10^(-3)*PORTEE*1000*PORTEE*1000*x*10^3)/(E*INERTIE*10^4)</f>
        <v>0</v>
      </c>
      <c r="E11" s="16">
        <f aca="true" t="shared" si="3" ref="E11:E42">(-0.041667*q*10^(-3)*x*x*x*x*10^12+0.1667*q*10^(-3)*PORTEE*1000*x*x*x*10^9-0.25*q*10^(-3)*PORTEE*1000*PORTEE*1000*x*x*10^6)/(E*INERTIE*10^4)</f>
        <v>0</v>
      </c>
    </row>
    <row r="12" spans="1:5" ht="12.75">
      <c r="A12" s="5">
        <f>IF(A11&lt;PORTEE,A11+(PORTEE/100),"")</f>
        <v>0.15</v>
      </c>
      <c r="B12" s="4">
        <f t="shared" si="0"/>
        <v>0</v>
      </c>
      <c r="C12" s="10">
        <f t="shared" si="1"/>
        <v>0</v>
      </c>
      <c r="D12" s="12">
        <f t="shared" si="2"/>
        <v>0</v>
      </c>
      <c r="E12" s="16">
        <f t="shared" si="3"/>
        <v>0</v>
      </c>
    </row>
    <row r="13" spans="1:5" ht="12.75">
      <c r="A13" s="5">
        <f aca="true" t="shared" si="4" ref="A13:A43">IF(A12&lt;PORTEE,A12+(PORTEE/100),"")</f>
        <v>0.3</v>
      </c>
      <c r="B13" s="4">
        <f t="shared" si="0"/>
        <v>0</v>
      </c>
      <c r="C13" s="10">
        <f t="shared" si="1"/>
        <v>0</v>
      </c>
      <c r="D13" s="12">
        <f t="shared" si="2"/>
        <v>0</v>
      </c>
      <c r="E13" s="16">
        <f t="shared" si="3"/>
        <v>0</v>
      </c>
    </row>
    <row r="14" spans="1:5" ht="12.75">
      <c r="A14" s="5">
        <f t="shared" si="4"/>
        <v>0.44999999999999996</v>
      </c>
      <c r="B14" s="4">
        <f t="shared" si="0"/>
        <v>0</v>
      </c>
      <c r="C14" s="10">
        <f t="shared" si="1"/>
        <v>0</v>
      </c>
      <c r="D14" s="12">
        <f t="shared" si="2"/>
        <v>0</v>
      </c>
      <c r="E14" s="16">
        <f t="shared" si="3"/>
        <v>0</v>
      </c>
    </row>
    <row r="15" spans="1:5" ht="12.75">
      <c r="A15" s="5">
        <f t="shared" si="4"/>
        <v>0.6</v>
      </c>
      <c r="B15" s="4">
        <f t="shared" si="0"/>
        <v>0</v>
      </c>
      <c r="C15" s="10">
        <f t="shared" si="1"/>
        <v>0</v>
      </c>
      <c r="D15" s="12">
        <f t="shared" si="2"/>
        <v>0</v>
      </c>
      <c r="E15" s="16">
        <f t="shared" si="3"/>
        <v>0</v>
      </c>
    </row>
    <row r="16" spans="1:5" ht="12.75">
      <c r="A16" s="5">
        <f t="shared" si="4"/>
        <v>0.75</v>
      </c>
      <c r="B16" s="4">
        <f t="shared" si="0"/>
        <v>0</v>
      </c>
      <c r="C16" s="10">
        <f t="shared" si="1"/>
        <v>0</v>
      </c>
      <c r="D16" s="12">
        <f t="shared" si="2"/>
        <v>0</v>
      </c>
      <c r="E16" s="16">
        <f t="shared" si="3"/>
        <v>0</v>
      </c>
    </row>
    <row r="17" spans="1:5" ht="12.75">
      <c r="A17" s="5">
        <f t="shared" si="4"/>
        <v>0.9</v>
      </c>
      <c r="B17" s="4">
        <f t="shared" si="0"/>
        <v>0</v>
      </c>
      <c r="C17" s="10">
        <f t="shared" si="1"/>
        <v>0</v>
      </c>
      <c r="D17" s="12">
        <f t="shared" si="2"/>
        <v>0</v>
      </c>
      <c r="E17" s="16">
        <f t="shared" si="3"/>
        <v>0</v>
      </c>
    </row>
    <row r="18" spans="1:5" ht="12.75">
      <c r="A18" s="5">
        <f t="shared" si="4"/>
        <v>1.05</v>
      </c>
      <c r="B18" s="4">
        <f t="shared" si="0"/>
        <v>0</v>
      </c>
      <c r="C18" s="10">
        <f t="shared" si="1"/>
        <v>0</v>
      </c>
      <c r="D18" s="12">
        <f t="shared" si="2"/>
        <v>0</v>
      </c>
      <c r="E18" s="16">
        <f t="shared" si="3"/>
        <v>0</v>
      </c>
    </row>
    <row r="19" spans="1:5" ht="12.75">
      <c r="A19" s="5">
        <f t="shared" si="4"/>
        <v>1.2</v>
      </c>
      <c r="B19" s="4">
        <f t="shared" si="0"/>
        <v>0</v>
      </c>
      <c r="C19" s="10">
        <f t="shared" si="1"/>
        <v>0</v>
      </c>
      <c r="D19" s="12">
        <f t="shared" si="2"/>
        <v>0</v>
      </c>
      <c r="E19" s="16">
        <f t="shared" si="3"/>
        <v>0</v>
      </c>
    </row>
    <row r="20" spans="1:5" ht="12.75">
      <c r="A20" s="5">
        <f t="shared" si="4"/>
        <v>1.3499999999999999</v>
      </c>
      <c r="B20" s="4">
        <f t="shared" si="0"/>
        <v>0</v>
      </c>
      <c r="C20" s="10">
        <f t="shared" si="1"/>
        <v>0</v>
      </c>
      <c r="D20" s="12">
        <f t="shared" si="2"/>
        <v>0</v>
      </c>
      <c r="E20" s="16">
        <f t="shared" si="3"/>
        <v>0</v>
      </c>
    </row>
    <row r="21" spans="1:5" ht="12.75">
      <c r="A21" s="5">
        <f t="shared" si="4"/>
        <v>1.4999999999999998</v>
      </c>
      <c r="B21" s="4">
        <f t="shared" si="0"/>
        <v>0</v>
      </c>
      <c r="C21" s="10">
        <f t="shared" si="1"/>
        <v>0</v>
      </c>
      <c r="D21" s="12">
        <f t="shared" si="2"/>
        <v>0</v>
      </c>
      <c r="E21" s="16">
        <f t="shared" si="3"/>
        <v>0</v>
      </c>
    </row>
    <row r="22" spans="1:5" ht="12.75">
      <c r="A22" s="5">
        <f t="shared" si="4"/>
        <v>1.6499999999999997</v>
      </c>
      <c r="B22" s="4">
        <f t="shared" si="0"/>
        <v>0</v>
      </c>
      <c r="C22" s="10">
        <f t="shared" si="1"/>
        <v>0</v>
      </c>
      <c r="D22" s="12">
        <f t="shared" si="2"/>
        <v>0</v>
      </c>
      <c r="E22" s="16">
        <f t="shared" si="3"/>
        <v>0</v>
      </c>
    </row>
    <row r="23" spans="1:5" ht="12.75">
      <c r="A23" s="5">
        <f t="shared" si="4"/>
        <v>1.7999999999999996</v>
      </c>
      <c r="B23" s="4">
        <f t="shared" si="0"/>
        <v>0</v>
      </c>
      <c r="C23" s="10">
        <f t="shared" si="1"/>
        <v>0</v>
      </c>
      <c r="D23" s="12">
        <f t="shared" si="2"/>
        <v>0</v>
      </c>
      <c r="E23" s="16">
        <f t="shared" si="3"/>
        <v>0</v>
      </c>
    </row>
    <row r="24" spans="1:5" ht="12.75">
      <c r="A24" s="5">
        <f t="shared" si="4"/>
        <v>1.9499999999999995</v>
      </c>
      <c r="B24" s="4">
        <f t="shared" si="0"/>
        <v>0</v>
      </c>
      <c r="C24" s="10">
        <f t="shared" si="1"/>
        <v>0</v>
      </c>
      <c r="D24" s="12">
        <f t="shared" si="2"/>
        <v>0</v>
      </c>
      <c r="E24" s="16">
        <f t="shared" si="3"/>
        <v>0</v>
      </c>
    </row>
    <row r="25" spans="1:5" ht="12.75">
      <c r="A25" s="5">
        <f t="shared" si="4"/>
        <v>2.0999999999999996</v>
      </c>
      <c r="B25" s="4">
        <f t="shared" si="0"/>
        <v>0</v>
      </c>
      <c r="C25" s="10">
        <f t="shared" si="1"/>
        <v>0</v>
      </c>
      <c r="D25" s="12">
        <f t="shared" si="2"/>
        <v>0</v>
      </c>
      <c r="E25" s="16">
        <f t="shared" si="3"/>
        <v>0</v>
      </c>
    </row>
    <row r="26" spans="1:5" ht="12.75">
      <c r="A26" s="5">
        <f t="shared" si="4"/>
        <v>2.2499999999999996</v>
      </c>
      <c r="B26" s="4">
        <f t="shared" si="0"/>
        <v>0</v>
      </c>
      <c r="C26" s="10">
        <f t="shared" si="1"/>
        <v>0</v>
      </c>
      <c r="D26" s="12">
        <f t="shared" si="2"/>
        <v>0</v>
      </c>
      <c r="E26" s="16">
        <f t="shared" si="3"/>
        <v>0</v>
      </c>
    </row>
    <row r="27" spans="1:5" ht="12.75">
      <c r="A27" s="5">
        <f t="shared" si="4"/>
        <v>2.3999999999999995</v>
      </c>
      <c r="B27" s="4">
        <f t="shared" si="0"/>
        <v>0</v>
      </c>
      <c r="C27" s="10">
        <f t="shared" si="1"/>
        <v>0</v>
      </c>
      <c r="D27" s="12">
        <f t="shared" si="2"/>
        <v>0</v>
      </c>
      <c r="E27" s="16">
        <f t="shared" si="3"/>
        <v>0</v>
      </c>
    </row>
    <row r="28" spans="1:5" ht="12.75">
      <c r="A28" s="5">
        <f t="shared" si="4"/>
        <v>2.5499999999999994</v>
      </c>
      <c r="B28" s="4">
        <f t="shared" si="0"/>
        <v>0</v>
      </c>
      <c r="C28" s="10">
        <f t="shared" si="1"/>
        <v>0</v>
      </c>
      <c r="D28" s="12">
        <f t="shared" si="2"/>
        <v>0</v>
      </c>
      <c r="E28" s="16">
        <f t="shared" si="3"/>
        <v>0</v>
      </c>
    </row>
    <row r="29" spans="1:5" ht="12.75">
      <c r="A29" s="5">
        <f t="shared" si="4"/>
        <v>2.6999999999999993</v>
      </c>
      <c r="B29" s="4">
        <f t="shared" si="0"/>
        <v>0</v>
      </c>
      <c r="C29" s="10">
        <f t="shared" si="1"/>
        <v>0</v>
      </c>
      <c r="D29" s="12">
        <f t="shared" si="2"/>
        <v>0</v>
      </c>
      <c r="E29" s="16">
        <f t="shared" si="3"/>
        <v>0</v>
      </c>
    </row>
    <row r="30" spans="1:5" ht="12.75">
      <c r="A30" s="5">
        <f t="shared" si="4"/>
        <v>2.849999999999999</v>
      </c>
      <c r="B30" s="4">
        <f t="shared" si="0"/>
        <v>0</v>
      </c>
      <c r="C30" s="10">
        <f t="shared" si="1"/>
        <v>0</v>
      </c>
      <c r="D30" s="12">
        <f t="shared" si="2"/>
        <v>0</v>
      </c>
      <c r="E30" s="16">
        <f t="shared" si="3"/>
        <v>0</v>
      </c>
    </row>
    <row r="31" spans="1:5" ht="12.75">
      <c r="A31" s="5">
        <f t="shared" si="4"/>
        <v>2.999999999999999</v>
      </c>
      <c r="B31" s="4">
        <f t="shared" si="0"/>
        <v>0</v>
      </c>
      <c r="C31" s="10">
        <f t="shared" si="1"/>
        <v>0</v>
      </c>
      <c r="D31" s="12">
        <f t="shared" si="2"/>
        <v>0</v>
      </c>
      <c r="E31" s="16">
        <f t="shared" si="3"/>
        <v>0</v>
      </c>
    </row>
    <row r="32" spans="1:5" ht="12.75">
      <c r="A32" s="5">
        <f t="shared" si="4"/>
        <v>3.149999999999999</v>
      </c>
      <c r="B32" s="4">
        <f t="shared" si="0"/>
        <v>0</v>
      </c>
      <c r="C32" s="10">
        <f t="shared" si="1"/>
        <v>0</v>
      </c>
      <c r="D32" s="12">
        <f t="shared" si="2"/>
        <v>0</v>
      </c>
      <c r="E32" s="16">
        <f t="shared" si="3"/>
        <v>0</v>
      </c>
    </row>
    <row r="33" spans="1:5" ht="12.75">
      <c r="A33" s="5">
        <f t="shared" si="4"/>
        <v>3.299999999999999</v>
      </c>
      <c r="B33" s="4">
        <f t="shared" si="0"/>
        <v>0</v>
      </c>
      <c r="C33" s="10">
        <f t="shared" si="1"/>
        <v>0</v>
      </c>
      <c r="D33" s="12">
        <f t="shared" si="2"/>
        <v>0</v>
      </c>
      <c r="E33" s="16">
        <f t="shared" si="3"/>
        <v>0</v>
      </c>
    </row>
    <row r="34" spans="1:5" ht="12.75">
      <c r="A34" s="5">
        <f t="shared" si="4"/>
        <v>3.449999999999999</v>
      </c>
      <c r="B34" s="4">
        <f t="shared" si="0"/>
        <v>0</v>
      </c>
      <c r="C34" s="10">
        <f t="shared" si="1"/>
        <v>0</v>
      </c>
      <c r="D34" s="12">
        <f t="shared" si="2"/>
        <v>0</v>
      </c>
      <c r="E34" s="16">
        <f t="shared" si="3"/>
        <v>0</v>
      </c>
    </row>
    <row r="35" spans="1:5" ht="12.75">
      <c r="A35" s="5">
        <f t="shared" si="4"/>
        <v>3.5999999999999988</v>
      </c>
      <c r="B35" s="4">
        <f t="shared" si="0"/>
        <v>0</v>
      </c>
      <c r="C35" s="10">
        <f t="shared" si="1"/>
        <v>0</v>
      </c>
      <c r="D35" s="12">
        <f t="shared" si="2"/>
        <v>0</v>
      </c>
      <c r="E35" s="16">
        <f t="shared" si="3"/>
        <v>0</v>
      </c>
    </row>
    <row r="36" spans="1:5" ht="12.75">
      <c r="A36" s="5">
        <f t="shared" si="4"/>
        <v>3.7499999999999987</v>
      </c>
      <c r="B36" s="4">
        <f t="shared" si="0"/>
        <v>0</v>
      </c>
      <c r="C36" s="10">
        <f t="shared" si="1"/>
        <v>0</v>
      </c>
      <c r="D36" s="12">
        <f t="shared" si="2"/>
        <v>0</v>
      </c>
      <c r="E36" s="16">
        <f t="shared" si="3"/>
        <v>0</v>
      </c>
    </row>
    <row r="37" spans="1:5" ht="12.75">
      <c r="A37" s="5">
        <f t="shared" si="4"/>
        <v>3.8999999999999986</v>
      </c>
      <c r="B37" s="4">
        <f t="shared" si="0"/>
        <v>0</v>
      </c>
      <c r="C37" s="10">
        <f t="shared" si="1"/>
        <v>0</v>
      </c>
      <c r="D37" s="12">
        <f t="shared" si="2"/>
        <v>0</v>
      </c>
      <c r="E37" s="16">
        <f t="shared" si="3"/>
        <v>0</v>
      </c>
    </row>
    <row r="38" spans="1:5" ht="12.75">
      <c r="A38" s="5">
        <f t="shared" si="4"/>
        <v>4.049999999999999</v>
      </c>
      <c r="B38" s="4">
        <f t="shared" si="0"/>
        <v>0</v>
      </c>
      <c r="C38" s="10">
        <f t="shared" si="1"/>
        <v>0</v>
      </c>
      <c r="D38" s="12">
        <f t="shared" si="2"/>
        <v>0</v>
      </c>
      <c r="E38" s="16">
        <f t="shared" si="3"/>
        <v>0</v>
      </c>
    </row>
    <row r="39" spans="1:5" ht="12.75">
      <c r="A39" s="5">
        <f t="shared" si="4"/>
        <v>4.199999999999999</v>
      </c>
      <c r="B39" s="4">
        <f t="shared" si="0"/>
        <v>0</v>
      </c>
      <c r="C39" s="10">
        <f t="shared" si="1"/>
        <v>0</v>
      </c>
      <c r="D39" s="12">
        <f t="shared" si="2"/>
        <v>0</v>
      </c>
      <c r="E39" s="16">
        <f t="shared" si="3"/>
        <v>0</v>
      </c>
    </row>
    <row r="40" spans="1:5" ht="12.75">
      <c r="A40" s="5">
        <f t="shared" si="4"/>
        <v>4.35</v>
      </c>
      <c r="B40" s="4">
        <f t="shared" si="0"/>
        <v>0</v>
      </c>
      <c r="C40" s="10">
        <f t="shared" si="1"/>
        <v>0</v>
      </c>
      <c r="D40" s="12">
        <f t="shared" si="2"/>
        <v>0</v>
      </c>
      <c r="E40" s="16">
        <f t="shared" si="3"/>
        <v>0</v>
      </c>
    </row>
    <row r="41" spans="1:5" ht="12.75">
      <c r="A41" s="5">
        <f t="shared" si="4"/>
        <v>4.5</v>
      </c>
      <c r="B41" s="4">
        <f t="shared" si="0"/>
        <v>0</v>
      </c>
      <c r="C41" s="10">
        <f t="shared" si="1"/>
        <v>0</v>
      </c>
      <c r="D41" s="12">
        <f t="shared" si="2"/>
        <v>0</v>
      </c>
      <c r="E41" s="16">
        <f t="shared" si="3"/>
        <v>0</v>
      </c>
    </row>
    <row r="42" spans="1:5" ht="12.75">
      <c r="A42" s="5">
        <f t="shared" si="4"/>
        <v>4.65</v>
      </c>
      <c r="B42" s="4">
        <f t="shared" si="0"/>
        <v>0</v>
      </c>
      <c r="C42" s="10">
        <f t="shared" si="1"/>
        <v>0</v>
      </c>
      <c r="D42" s="12">
        <f t="shared" si="2"/>
        <v>0</v>
      </c>
      <c r="E42" s="16">
        <f t="shared" si="3"/>
        <v>0</v>
      </c>
    </row>
    <row r="43" spans="1:5" ht="12.75">
      <c r="A43" s="5">
        <f t="shared" si="4"/>
        <v>4.800000000000001</v>
      </c>
      <c r="B43" s="4">
        <f aca="true" t="shared" si="5" ref="B43:B74">q*x-q*PORTEE</f>
        <v>0</v>
      </c>
      <c r="C43" s="10">
        <f aca="true" t="shared" si="6" ref="C43:C74">-0.5*q*x*x+q*PORTEE*x-0.5*q*PORTEE*PORTEE</f>
        <v>0</v>
      </c>
      <c r="D43" s="12">
        <f aca="true" t="shared" si="7" ref="D43:D74">(-0.167*q*10^(-3)*x*x*x*10^9+0.5*q*10^(-3)*PORTEE*1000*x*x*10^6-0.5*q*10^(-3)*PORTEE*1000*PORTEE*1000*x*10^3)/(E*INERTIE*10^4)</f>
        <v>0</v>
      </c>
      <c r="E43" s="16">
        <f aca="true" t="shared" si="8" ref="E43:E74">(-0.041667*q*10^(-3)*x*x*x*x*10^12+0.1667*q*10^(-3)*PORTEE*1000*x*x*x*10^9-0.25*q*10^(-3)*PORTEE*1000*PORTEE*1000*x*x*10^6)/(E*INERTIE*10^4)</f>
        <v>0</v>
      </c>
    </row>
    <row r="44" spans="1:5" ht="12.75">
      <c r="A44" s="5">
        <f aca="true" t="shared" si="9" ref="A44:A75">IF(A43&lt;PORTEE,A43+(PORTEE/100),"")</f>
        <v>4.950000000000001</v>
      </c>
      <c r="B44" s="4">
        <f t="shared" si="5"/>
        <v>0</v>
      </c>
      <c r="C44" s="10">
        <f t="shared" si="6"/>
        <v>0</v>
      </c>
      <c r="D44" s="12">
        <f t="shared" si="7"/>
        <v>0</v>
      </c>
      <c r="E44" s="16">
        <f t="shared" si="8"/>
        <v>0</v>
      </c>
    </row>
    <row r="45" spans="1:5" ht="12.75">
      <c r="A45" s="5">
        <f t="shared" si="9"/>
        <v>5.100000000000001</v>
      </c>
      <c r="B45" s="4">
        <f t="shared" si="5"/>
        <v>0</v>
      </c>
      <c r="C45" s="10">
        <f t="shared" si="6"/>
        <v>0</v>
      </c>
      <c r="D45" s="12">
        <f t="shared" si="7"/>
        <v>0</v>
      </c>
      <c r="E45" s="16">
        <f t="shared" si="8"/>
        <v>0</v>
      </c>
    </row>
    <row r="46" spans="1:5" ht="12.75">
      <c r="A46" s="5">
        <f t="shared" si="9"/>
        <v>5.250000000000002</v>
      </c>
      <c r="B46" s="4">
        <f t="shared" si="5"/>
        <v>0</v>
      </c>
      <c r="C46" s="10">
        <f t="shared" si="6"/>
        <v>0</v>
      </c>
      <c r="D46" s="12">
        <f t="shared" si="7"/>
        <v>0</v>
      </c>
      <c r="E46" s="16">
        <f t="shared" si="8"/>
        <v>0</v>
      </c>
    </row>
    <row r="47" spans="1:5" ht="12.75">
      <c r="A47" s="5">
        <f t="shared" si="9"/>
        <v>5.400000000000002</v>
      </c>
      <c r="B47" s="4">
        <f t="shared" si="5"/>
        <v>0</v>
      </c>
      <c r="C47" s="10">
        <f t="shared" si="6"/>
        <v>0</v>
      </c>
      <c r="D47" s="12">
        <f t="shared" si="7"/>
        <v>0</v>
      </c>
      <c r="E47" s="16">
        <f t="shared" si="8"/>
        <v>0</v>
      </c>
    </row>
    <row r="48" spans="1:5" ht="12.75">
      <c r="A48" s="5">
        <f t="shared" si="9"/>
        <v>5.5500000000000025</v>
      </c>
      <c r="B48" s="4">
        <f t="shared" si="5"/>
        <v>0</v>
      </c>
      <c r="C48" s="10">
        <f t="shared" si="6"/>
        <v>0</v>
      </c>
      <c r="D48" s="12">
        <f t="shared" si="7"/>
        <v>0</v>
      </c>
      <c r="E48" s="16">
        <f t="shared" si="8"/>
        <v>0</v>
      </c>
    </row>
    <row r="49" spans="1:5" ht="12.75">
      <c r="A49" s="5">
        <f t="shared" si="9"/>
        <v>5.700000000000003</v>
      </c>
      <c r="B49" s="4">
        <f t="shared" si="5"/>
        <v>0</v>
      </c>
      <c r="C49" s="10">
        <f t="shared" si="6"/>
        <v>0</v>
      </c>
      <c r="D49" s="12">
        <f t="shared" si="7"/>
        <v>0</v>
      </c>
      <c r="E49" s="16">
        <f t="shared" si="8"/>
        <v>0</v>
      </c>
    </row>
    <row r="50" spans="1:5" ht="12.75">
      <c r="A50" s="5">
        <f t="shared" si="9"/>
        <v>5.850000000000003</v>
      </c>
      <c r="B50" s="4">
        <f t="shared" si="5"/>
        <v>0</v>
      </c>
      <c r="C50" s="10">
        <f t="shared" si="6"/>
        <v>0</v>
      </c>
      <c r="D50" s="12">
        <f t="shared" si="7"/>
        <v>0</v>
      </c>
      <c r="E50" s="16">
        <f t="shared" si="8"/>
        <v>0</v>
      </c>
    </row>
    <row r="51" spans="1:5" ht="12.75">
      <c r="A51" s="5">
        <f t="shared" si="9"/>
        <v>6.0000000000000036</v>
      </c>
      <c r="B51" s="4">
        <f t="shared" si="5"/>
        <v>0</v>
      </c>
      <c r="C51" s="10">
        <f t="shared" si="6"/>
        <v>0</v>
      </c>
      <c r="D51" s="12">
        <f t="shared" si="7"/>
        <v>0</v>
      </c>
      <c r="E51" s="16">
        <f t="shared" si="8"/>
        <v>0</v>
      </c>
    </row>
    <row r="52" spans="1:5" ht="12.75">
      <c r="A52" s="5">
        <f t="shared" si="9"/>
        <v>6.150000000000004</v>
      </c>
      <c r="B52" s="4">
        <f t="shared" si="5"/>
        <v>0</v>
      </c>
      <c r="C52" s="10">
        <f t="shared" si="6"/>
        <v>0</v>
      </c>
      <c r="D52" s="12">
        <f t="shared" si="7"/>
        <v>0</v>
      </c>
      <c r="E52" s="16">
        <f t="shared" si="8"/>
        <v>0</v>
      </c>
    </row>
    <row r="53" spans="1:5" ht="12.75">
      <c r="A53" s="5">
        <f t="shared" si="9"/>
        <v>6.300000000000004</v>
      </c>
      <c r="B53" s="4">
        <f t="shared" si="5"/>
        <v>0</v>
      </c>
      <c r="C53" s="10">
        <f t="shared" si="6"/>
        <v>0</v>
      </c>
      <c r="D53" s="12">
        <f t="shared" si="7"/>
        <v>0</v>
      </c>
      <c r="E53" s="16">
        <f t="shared" si="8"/>
        <v>0</v>
      </c>
    </row>
    <row r="54" spans="1:5" ht="12.75">
      <c r="A54" s="5">
        <f t="shared" si="9"/>
        <v>6.450000000000005</v>
      </c>
      <c r="B54" s="4">
        <f t="shared" si="5"/>
        <v>0</v>
      </c>
      <c r="C54" s="10">
        <f t="shared" si="6"/>
        <v>0</v>
      </c>
      <c r="D54" s="12">
        <f t="shared" si="7"/>
        <v>0</v>
      </c>
      <c r="E54" s="16">
        <f t="shared" si="8"/>
        <v>0</v>
      </c>
    </row>
    <row r="55" spans="1:5" ht="12.75">
      <c r="A55" s="5">
        <f t="shared" si="9"/>
        <v>6.600000000000005</v>
      </c>
      <c r="B55" s="4">
        <f t="shared" si="5"/>
        <v>0</v>
      </c>
      <c r="C55" s="10">
        <f t="shared" si="6"/>
        <v>0</v>
      </c>
      <c r="D55" s="12">
        <f t="shared" si="7"/>
        <v>0</v>
      </c>
      <c r="E55" s="16">
        <f t="shared" si="8"/>
        <v>0</v>
      </c>
    </row>
    <row r="56" spans="1:5" ht="12.75">
      <c r="A56" s="5">
        <f t="shared" si="9"/>
        <v>6.750000000000005</v>
      </c>
      <c r="B56" s="4">
        <f t="shared" si="5"/>
        <v>0</v>
      </c>
      <c r="C56" s="10">
        <f t="shared" si="6"/>
        <v>0</v>
      </c>
      <c r="D56" s="12">
        <f t="shared" si="7"/>
        <v>0</v>
      </c>
      <c r="E56" s="16">
        <f t="shared" si="8"/>
        <v>0</v>
      </c>
    </row>
    <row r="57" spans="1:5" ht="12.75">
      <c r="A57" s="5">
        <f t="shared" si="9"/>
        <v>6.900000000000006</v>
      </c>
      <c r="B57" s="4">
        <f t="shared" si="5"/>
        <v>0</v>
      </c>
      <c r="C57" s="10">
        <f t="shared" si="6"/>
        <v>0</v>
      </c>
      <c r="D57" s="12">
        <f t="shared" si="7"/>
        <v>0</v>
      </c>
      <c r="E57" s="16">
        <f t="shared" si="8"/>
        <v>0</v>
      </c>
    </row>
    <row r="58" spans="1:5" ht="12.75">
      <c r="A58" s="5">
        <f t="shared" si="9"/>
        <v>7.050000000000006</v>
      </c>
      <c r="B58" s="4">
        <f t="shared" si="5"/>
        <v>0</v>
      </c>
      <c r="C58" s="10">
        <f t="shared" si="6"/>
        <v>0</v>
      </c>
      <c r="D58" s="12">
        <f t="shared" si="7"/>
        <v>0</v>
      </c>
      <c r="E58" s="16">
        <f t="shared" si="8"/>
        <v>0</v>
      </c>
    </row>
    <row r="59" spans="1:5" ht="12.75">
      <c r="A59" s="5">
        <f t="shared" si="9"/>
        <v>7.200000000000006</v>
      </c>
      <c r="B59" s="4">
        <f t="shared" si="5"/>
        <v>0</v>
      </c>
      <c r="C59" s="10">
        <f t="shared" si="6"/>
        <v>0</v>
      </c>
      <c r="D59" s="12">
        <f t="shared" si="7"/>
        <v>0</v>
      </c>
      <c r="E59" s="16">
        <f t="shared" si="8"/>
        <v>0</v>
      </c>
    </row>
    <row r="60" spans="1:5" ht="12.75">
      <c r="A60" s="5">
        <f t="shared" si="9"/>
        <v>7.350000000000007</v>
      </c>
      <c r="B60" s="4">
        <f t="shared" si="5"/>
        <v>0</v>
      </c>
      <c r="C60" s="10">
        <f t="shared" si="6"/>
        <v>0</v>
      </c>
      <c r="D60" s="12">
        <f t="shared" si="7"/>
        <v>0</v>
      </c>
      <c r="E60" s="16">
        <f t="shared" si="8"/>
        <v>0</v>
      </c>
    </row>
    <row r="61" spans="1:5" ht="12.75">
      <c r="A61" s="5">
        <f t="shared" si="9"/>
        <v>7.500000000000007</v>
      </c>
      <c r="B61" s="4">
        <f t="shared" si="5"/>
        <v>0</v>
      </c>
      <c r="C61" s="10">
        <f t="shared" si="6"/>
        <v>0</v>
      </c>
      <c r="D61" s="12">
        <f t="shared" si="7"/>
        <v>0</v>
      </c>
      <c r="E61" s="16">
        <f t="shared" si="8"/>
        <v>0</v>
      </c>
    </row>
    <row r="62" spans="1:5" ht="12.75">
      <c r="A62" s="5">
        <f t="shared" si="9"/>
        <v>7.6500000000000075</v>
      </c>
      <c r="B62" s="4">
        <f t="shared" si="5"/>
        <v>0</v>
      </c>
      <c r="C62" s="10">
        <f t="shared" si="6"/>
        <v>0</v>
      </c>
      <c r="D62" s="12">
        <f t="shared" si="7"/>
        <v>0</v>
      </c>
      <c r="E62" s="16">
        <f t="shared" si="8"/>
        <v>0</v>
      </c>
    </row>
    <row r="63" spans="1:5" ht="12.75">
      <c r="A63" s="5">
        <f t="shared" si="9"/>
        <v>7.800000000000008</v>
      </c>
      <c r="B63" s="4">
        <f t="shared" si="5"/>
        <v>0</v>
      </c>
      <c r="C63" s="10">
        <f t="shared" si="6"/>
        <v>0</v>
      </c>
      <c r="D63" s="12">
        <f t="shared" si="7"/>
        <v>0</v>
      </c>
      <c r="E63" s="16">
        <f t="shared" si="8"/>
        <v>0</v>
      </c>
    </row>
    <row r="64" spans="1:5" ht="12.75">
      <c r="A64" s="5">
        <f t="shared" si="9"/>
        <v>7.950000000000008</v>
      </c>
      <c r="B64" s="4">
        <f t="shared" si="5"/>
        <v>0</v>
      </c>
      <c r="C64" s="10">
        <f t="shared" si="6"/>
        <v>0</v>
      </c>
      <c r="D64" s="12">
        <f t="shared" si="7"/>
        <v>0</v>
      </c>
      <c r="E64" s="16">
        <f t="shared" si="8"/>
        <v>0</v>
      </c>
    </row>
    <row r="65" spans="1:5" ht="12.75">
      <c r="A65" s="5">
        <f t="shared" si="9"/>
        <v>8.100000000000009</v>
      </c>
      <c r="B65" s="4">
        <f t="shared" si="5"/>
        <v>0</v>
      </c>
      <c r="C65" s="10">
        <f t="shared" si="6"/>
        <v>0</v>
      </c>
      <c r="D65" s="12">
        <f t="shared" si="7"/>
        <v>0</v>
      </c>
      <c r="E65" s="16">
        <f t="shared" si="8"/>
        <v>0</v>
      </c>
    </row>
    <row r="66" spans="1:5" ht="12.75">
      <c r="A66" s="5">
        <f t="shared" si="9"/>
        <v>8.250000000000009</v>
      </c>
      <c r="B66" s="4">
        <f t="shared" si="5"/>
        <v>0</v>
      </c>
      <c r="C66" s="10">
        <f t="shared" si="6"/>
        <v>0</v>
      </c>
      <c r="D66" s="12">
        <f t="shared" si="7"/>
        <v>0</v>
      </c>
      <c r="E66" s="16">
        <f t="shared" si="8"/>
        <v>0</v>
      </c>
    </row>
    <row r="67" spans="1:5" ht="12.75">
      <c r="A67" s="5">
        <f t="shared" si="9"/>
        <v>8.40000000000001</v>
      </c>
      <c r="B67" s="4">
        <f t="shared" si="5"/>
        <v>0</v>
      </c>
      <c r="C67" s="10">
        <f t="shared" si="6"/>
        <v>0</v>
      </c>
      <c r="D67" s="12">
        <f t="shared" si="7"/>
        <v>0</v>
      </c>
      <c r="E67" s="16">
        <f t="shared" si="8"/>
        <v>0</v>
      </c>
    </row>
    <row r="68" spans="1:5" ht="12.75">
      <c r="A68" s="5">
        <f t="shared" si="9"/>
        <v>8.55000000000001</v>
      </c>
      <c r="B68" s="4">
        <f t="shared" si="5"/>
        <v>0</v>
      </c>
      <c r="C68" s="10">
        <f t="shared" si="6"/>
        <v>0</v>
      </c>
      <c r="D68" s="12">
        <f t="shared" si="7"/>
        <v>0</v>
      </c>
      <c r="E68" s="16">
        <f t="shared" si="8"/>
        <v>0</v>
      </c>
    </row>
    <row r="69" spans="1:5" ht="12.75">
      <c r="A69" s="5">
        <f t="shared" si="9"/>
        <v>8.70000000000001</v>
      </c>
      <c r="B69" s="4">
        <f t="shared" si="5"/>
        <v>0</v>
      </c>
      <c r="C69" s="10">
        <f t="shared" si="6"/>
        <v>0</v>
      </c>
      <c r="D69" s="12">
        <f t="shared" si="7"/>
        <v>0</v>
      </c>
      <c r="E69" s="16">
        <f t="shared" si="8"/>
        <v>0</v>
      </c>
    </row>
    <row r="70" spans="1:5" ht="12.75">
      <c r="A70" s="5">
        <f t="shared" si="9"/>
        <v>8.85000000000001</v>
      </c>
      <c r="B70" s="4">
        <f t="shared" si="5"/>
        <v>0</v>
      </c>
      <c r="C70" s="10">
        <f t="shared" si="6"/>
        <v>0</v>
      </c>
      <c r="D70" s="12">
        <f t="shared" si="7"/>
        <v>0</v>
      </c>
      <c r="E70" s="16">
        <f t="shared" si="8"/>
        <v>0</v>
      </c>
    </row>
    <row r="71" spans="1:5" ht="12.75">
      <c r="A71" s="5">
        <f t="shared" si="9"/>
        <v>9.00000000000001</v>
      </c>
      <c r="B71" s="4">
        <f t="shared" si="5"/>
        <v>0</v>
      </c>
      <c r="C71" s="10">
        <f t="shared" si="6"/>
        <v>0</v>
      </c>
      <c r="D71" s="12">
        <f t="shared" si="7"/>
        <v>0</v>
      </c>
      <c r="E71" s="16">
        <f t="shared" si="8"/>
        <v>0</v>
      </c>
    </row>
    <row r="72" spans="1:5" ht="12.75">
      <c r="A72" s="5">
        <f t="shared" si="9"/>
        <v>9.150000000000011</v>
      </c>
      <c r="B72" s="4">
        <f t="shared" si="5"/>
        <v>0</v>
      </c>
      <c r="C72" s="10">
        <f t="shared" si="6"/>
        <v>0</v>
      </c>
      <c r="D72" s="12">
        <f t="shared" si="7"/>
        <v>0</v>
      </c>
      <c r="E72" s="16">
        <f t="shared" si="8"/>
        <v>0</v>
      </c>
    </row>
    <row r="73" spans="1:5" ht="12.75">
      <c r="A73" s="5">
        <f t="shared" si="9"/>
        <v>9.300000000000011</v>
      </c>
      <c r="B73" s="4">
        <f t="shared" si="5"/>
        <v>0</v>
      </c>
      <c r="C73" s="10">
        <f t="shared" si="6"/>
        <v>0</v>
      </c>
      <c r="D73" s="12">
        <f t="shared" si="7"/>
        <v>0</v>
      </c>
      <c r="E73" s="16">
        <f t="shared" si="8"/>
        <v>0</v>
      </c>
    </row>
    <row r="74" spans="1:5" ht="12.75">
      <c r="A74" s="5">
        <f t="shared" si="9"/>
        <v>9.450000000000012</v>
      </c>
      <c r="B74" s="4">
        <f t="shared" si="5"/>
        <v>0</v>
      </c>
      <c r="C74" s="10">
        <f t="shared" si="6"/>
        <v>0</v>
      </c>
      <c r="D74" s="12">
        <f t="shared" si="7"/>
        <v>0</v>
      </c>
      <c r="E74" s="16">
        <f t="shared" si="8"/>
        <v>0</v>
      </c>
    </row>
    <row r="75" spans="1:5" ht="12.75">
      <c r="A75" s="5">
        <f t="shared" si="9"/>
        <v>9.600000000000012</v>
      </c>
      <c r="B75" s="4">
        <f aca="true" t="shared" si="10" ref="B75:B111">q*x-q*PORTEE</f>
        <v>0</v>
      </c>
      <c r="C75" s="10">
        <f aca="true" t="shared" si="11" ref="C75:C111">-0.5*q*x*x+q*PORTEE*x-0.5*q*PORTEE*PORTEE</f>
        <v>0</v>
      </c>
      <c r="D75" s="12">
        <f aca="true" t="shared" si="12" ref="D75:D111">(-0.167*q*10^(-3)*x*x*x*10^9+0.5*q*10^(-3)*PORTEE*1000*x*x*10^6-0.5*q*10^(-3)*PORTEE*1000*PORTEE*1000*x*10^3)/(E*INERTIE*10^4)</f>
        <v>0</v>
      </c>
      <c r="E75" s="16">
        <f aca="true" t="shared" si="13" ref="E75:E111">(-0.041667*q*10^(-3)*x*x*x*x*10^12+0.1667*q*10^(-3)*PORTEE*1000*x*x*x*10^9-0.25*q*10^(-3)*PORTEE*1000*PORTEE*1000*x*x*10^6)/(E*INERTIE*10^4)</f>
        <v>0</v>
      </c>
    </row>
    <row r="76" spans="1:5" ht="12.75">
      <c r="A76" s="5">
        <f aca="true" t="shared" si="14" ref="A76:A111">IF(A75&lt;PORTEE,A75+(PORTEE/100),"")</f>
        <v>9.750000000000012</v>
      </c>
      <c r="B76" s="4">
        <f t="shared" si="10"/>
        <v>0</v>
      </c>
      <c r="C76" s="10">
        <f t="shared" si="11"/>
        <v>0</v>
      </c>
      <c r="D76" s="12">
        <f t="shared" si="12"/>
        <v>0</v>
      </c>
      <c r="E76" s="16">
        <f t="shared" si="13"/>
        <v>0</v>
      </c>
    </row>
    <row r="77" spans="1:5" ht="12.75">
      <c r="A77" s="5">
        <f t="shared" si="14"/>
        <v>9.900000000000013</v>
      </c>
      <c r="B77" s="4">
        <f t="shared" si="10"/>
        <v>0</v>
      </c>
      <c r="C77" s="10">
        <f t="shared" si="11"/>
        <v>0</v>
      </c>
      <c r="D77" s="12">
        <f t="shared" si="12"/>
        <v>0</v>
      </c>
      <c r="E77" s="16">
        <f t="shared" si="13"/>
        <v>0</v>
      </c>
    </row>
    <row r="78" spans="1:5" ht="12.75">
      <c r="A78" s="5">
        <f t="shared" si="14"/>
        <v>10.050000000000013</v>
      </c>
      <c r="B78" s="4">
        <f t="shared" si="10"/>
        <v>0</v>
      </c>
      <c r="C78" s="10">
        <f t="shared" si="11"/>
        <v>0</v>
      </c>
      <c r="D78" s="12">
        <f t="shared" si="12"/>
        <v>0</v>
      </c>
      <c r="E78" s="16">
        <f t="shared" si="13"/>
        <v>0</v>
      </c>
    </row>
    <row r="79" spans="1:5" ht="12.75">
      <c r="A79" s="5">
        <f t="shared" si="14"/>
        <v>10.200000000000014</v>
      </c>
      <c r="B79" s="4">
        <f t="shared" si="10"/>
        <v>0</v>
      </c>
      <c r="C79" s="10">
        <f t="shared" si="11"/>
        <v>0</v>
      </c>
      <c r="D79" s="12">
        <f t="shared" si="12"/>
        <v>0</v>
      </c>
      <c r="E79" s="16">
        <f t="shared" si="13"/>
        <v>0</v>
      </c>
    </row>
    <row r="80" spans="1:5" ht="12.75">
      <c r="A80" s="5">
        <f t="shared" si="14"/>
        <v>10.350000000000014</v>
      </c>
      <c r="B80" s="4">
        <f t="shared" si="10"/>
        <v>0</v>
      </c>
      <c r="C80" s="10">
        <f t="shared" si="11"/>
        <v>0</v>
      </c>
      <c r="D80" s="12">
        <f t="shared" si="12"/>
        <v>0</v>
      </c>
      <c r="E80" s="16">
        <f t="shared" si="13"/>
        <v>0</v>
      </c>
    </row>
    <row r="81" spans="1:5" ht="12.75">
      <c r="A81" s="5">
        <f t="shared" si="14"/>
        <v>10.500000000000014</v>
      </c>
      <c r="B81" s="4">
        <f t="shared" si="10"/>
        <v>0</v>
      </c>
      <c r="C81" s="10">
        <f t="shared" si="11"/>
        <v>0</v>
      </c>
      <c r="D81" s="12">
        <f t="shared" si="12"/>
        <v>0</v>
      </c>
      <c r="E81" s="16">
        <f t="shared" si="13"/>
        <v>0</v>
      </c>
    </row>
    <row r="82" spans="1:5" ht="12.75">
      <c r="A82" s="5">
        <f t="shared" si="14"/>
        <v>10.650000000000015</v>
      </c>
      <c r="B82" s="4">
        <f t="shared" si="10"/>
        <v>0</v>
      </c>
      <c r="C82" s="10">
        <f t="shared" si="11"/>
        <v>0</v>
      </c>
      <c r="D82" s="12">
        <f t="shared" si="12"/>
        <v>0</v>
      </c>
      <c r="E82" s="16">
        <f t="shared" si="13"/>
        <v>0</v>
      </c>
    </row>
    <row r="83" spans="1:5" ht="12.75">
      <c r="A83" s="5">
        <f t="shared" si="14"/>
        <v>10.800000000000015</v>
      </c>
      <c r="B83" s="4">
        <f t="shared" si="10"/>
        <v>0</v>
      </c>
      <c r="C83" s="10">
        <f t="shared" si="11"/>
        <v>0</v>
      </c>
      <c r="D83" s="12">
        <f t="shared" si="12"/>
        <v>0</v>
      </c>
      <c r="E83" s="16">
        <f t="shared" si="13"/>
        <v>0</v>
      </c>
    </row>
    <row r="84" spans="1:5" ht="12.75">
      <c r="A84" s="5">
        <f t="shared" si="14"/>
        <v>10.950000000000015</v>
      </c>
      <c r="B84" s="4">
        <f t="shared" si="10"/>
        <v>0</v>
      </c>
      <c r="C84" s="10">
        <f t="shared" si="11"/>
        <v>0</v>
      </c>
      <c r="D84" s="12">
        <f t="shared" si="12"/>
        <v>0</v>
      </c>
      <c r="E84" s="16">
        <f t="shared" si="13"/>
        <v>0</v>
      </c>
    </row>
    <row r="85" spans="1:5" ht="12.75">
      <c r="A85" s="5">
        <f t="shared" si="14"/>
        <v>11.100000000000016</v>
      </c>
      <c r="B85" s="4">
        <f t="shared" si="10"/>
        <v>0</v>
      </c>
      <c r="C85" s="10">
        <f t="shared" si="11"/>
        <v>0</v>
      </c>
      <c r="D85" s="12">
        <f t="shared" si="12"/>
        <v>0</v>
      </c>
      <c r="E85" s="16">
        <f t="shared" si="13"/>
        <v>0</v>
      </c>
    </row>
    <row r="86" spans="1:5" ht="12.75">
      <c r="A86" s="5">
        <f t="shared" si="14"/>
        <v>11.250000000000016</v>
      </c>
      <c r="B86" s="4">
        <f t="shared" si="10"/>
        <v>0</v>
      </c>
      <c r="C86" s="10">
        <f t="shared" si="11"/>
        <v>0</v>
      </c>
      <c r="D86" s="12">
        <f t="shared" si="12"/>
        <v>0</v>
      </c>
      <c r="E86" s="16">
        <f t="shared" si="13"/>
        <v>0</v>
      </c>
    </row>
    <row r="87" spans="1:5" ht="12.75">
      <c r="A87" s="5">
        <f t="shared" si="14"/>
        <v>11.400000000000016</v>
      </c>
      <c r="B87" s="4">
        <f t="shared" si="10"/>
        <v>0</v>
      </c>
      <c r="C87" s="10">
        <f t="shared" si="11"/>
        <v>0</v>
      </c>
      <c r="D87" s="12">
        <f t="shared" si="12"/>
        <v>0</v>
      </c>
      <c r="E87" s="16">
        <f t="shared" si="13"/>
        <v>0</v>
      </c>
    </row>
    <row r="88" spans="1:5" ht="12.75">
      <c r="A88" s="5">
        <f t="shared" si="14"/>
        <v>11.550000000000017</v>
      </c>
      <c r="B88" s="4">
        <f t="shared" si="10"/>
        <v>0</v>
      </c>
      <c r="C88" s="10">
        <f t="shared" si="11"/>
        <v>0</v>
      </c>
      <c r="D88" s="12">
        <f t="shared" si="12"/>
        <v>0</v>
      </c>
      <c r="E88" s="16">
        <f t="shared" si="13"/>
        <v>0</v>
      </c>
    </row>
    <row r="89" spans="1:5" ht="12.75">
      <c r="A89" s="5">
        <f t="shared" si="14"/>
        <v>11.700000000000017</v>
      </c>
      <c r="B89" s="4">
        <f t="shared" si="10"/>
        <v>0</v>
      </c>
      <c r="C89" s="10">
        <f t="shared" si="11"/>
        <v>0</v>
      </c>
      <c r="D89" s="12">
        <f t="shared" si="12"/>
        <v>0</v>
      </c>
      <c r="E89" s="16">
        <f t="shared" si="13"/>
        <v>0</v>
      </c>
    </row>
    <row r="90" spans="1:5" ht="12.75">
      <c r="A90" s="5">
        <f t="shared" si="14"/>
        <v>11.850000000000017</v>
      </c>
      <c r="B90" s="4">
        <f t="shared" si="10"/>
        <v>0</v>
      </c>
      <c r="C90" s="10">
        <f t="shared" si="11"/>
        <v>0</v>
      </c>
      <c r="D90" s="12">
        <f t="shared" si="12"/>
        <v>0</v>
      </c>
      <c r="E90" s="16">
        <f t="shared" si="13"/>
        <v>0</v>
      </c>
    </row>
    <row r="91" spans="1:5" ht="12.75">
      <c r="A91" s="5">
        <f t="shared" si="14"/>
        <v>12.000000000000018</v>
      </c>
      <c r="B91" s="4">
        <f t="shared" si="10"/>
        <v>0</v>
      </c>
      <c r="C91" s="10">
        <f t="shared" si="11"/>
        <v>0</v>
      </c>
      <c r="D91" s="12">
        <f t="shared" si="12"/>
        <v>0</v>
      </c>
      <c r="E91" s="16">
        <f t="shared" si="13"/>
        <v>0</v>
      </c>
    </row>
    <row r="92" spans="1:5" ht="12.75">
      <c r="A92" s="5">
        <f t="shared" si="14"/>
        <v>12.150000000000018</v>
      </c>
      <c r="B92" s="4">
        <f t="shared" si="10"/>
        <v>0</v>
      </c>
      <c r="C92" s="10">
        <f t="shared" si="11"/>
        <v>0</v>
      </c>
      <c r="D92" s="12">
        <f t="shared" si="12"/>
        <v>0</v>
      </c>
      <c r="E92" s="16">
        <f t="shared" si="13"/>
        <v>0</v>
      </c>
    </row>
    <row r="93" spans="1:5" ht="12.75">
      <c r="A93" s="5">
        <f t="shared" si="14"/>
        <v>12.300000000000018</v>
      </c>
      <c r="B93" s="4">
        <f t="shared" si="10"/>
        <v>0</v>
      </c>
      <c r="C93" s="10">
        <f t="shared" si="11"/>
        <v>0</v>
      </c>
      <c r="D93" s="12">
        <f t="shared" si="12"/>
        <v>0</v>
      </c>
      <c r="E93" s="16">
        <f t="shared" si="13"/>
        <v>0</v>
      </c>
    </row>
    <row r="94" spans="1:5" ht="12.75">
      <c r="A94" s="5">
        <f t="shared" si="14"/>
        <v>12.450000000000019</v>
      </c>
      <c r="B94" s="4">
        <f t="shared" si="10"/>
        <v>0</v>
      </c>
      <c r="C94" s="10">
        <f t="shared" si="11"/>
        <v>0</v>
      </c>
      <c r="D94" s="12">
        <f t="shared" si="12"/>
        <v>0</v>
      </c>
      <c r="E94" s="16">
        <f t="shared" si="13"/>
        <v>0</v>
      </c>
    </row>
    <row r="95" spans="1:5" ht="12.75">
      <c r="A95" s="5">
        <f t="shared" si="14"/>
        <v>12.60000000000002</v>
      </c>
      <c r="B95" s="4">
        <f t="shared" si="10"/>
        <v>0</v>
      </c>
      <c r="C95" s="10">
        <f t="shared" si="11"/>
        <v>0</v>
      </c>
      <c r="D95" s="12">
        <f t="shared" si="12"/>
        <v>0</v>
      </c>
      <c r="E95" s="16">
        <f t="shared" si="13"/>
        <v>0</v>
      </c>
    </row>
    <row r="96" spans="1:5" ht="12.75">
      <c r="A96" s="5">
        <f t="shared" si="14"/>
        <v>12.75000000000002</v>
      </c>
      <c r="B96" s="4">
        <f t="shared" si="10"/>
        <v>0</v>
      </c>
      <c r="C96" s="10">
        <f t="shared" si="11"/>
        <v>0</v>
      </c>
      <c r="D96" s="12">
        <f t="shared" si="12"/>
        <v>0</v>
      </c>
      <c r="E96" s="16">
        <f t="shared" si="13"/>
        <v>0</v>
      </c>
    </row>
    <row r="97" spans="1:5" ht="12.75">
      <c r="A97" s="5">
        <f t="shared" si="14"/>
        <v>12.90000000000002</v>
      </c>
      <c r="B97" s="4">
        <f t="shared" si="10"/>
        <v>0</v>
      </c>
      <c r="C97" s="10">
        <f t="shared" si="11"/>
        <v>0</v>
      </c>
      <c r="D97" s="12">
        <f t="shared" si="12"/>
        <v>0</v>
      </c>
      <c r="E97" s="16">
        <f t="shared" si="13"/>
        <v>0</v>
      </c>
    </row>
    <row r="98" spans="1:5" ht="12.75">
      <c r="A98" s="5">
        <f t="shared" si="14"/>
        <v>13.05000000000002</v>
      </c>
      <c r="B98" s="4">
        <f t="shared" si="10"/>
        <v>0</v>
      </c>
      <c r="C98" s="10">
        <f t="shared" si="11"/>
        <v>0</v>
      </c>
      <c r="D98" s="12">
        <f t="shared" si="12"/>
        <v>0</v>
      </c>
      <c r="E98" s="16">
        <f t="shared" si="13"/>
        <v>0</v>
      </c>
    </row>
    <row r="99" spans="1:5" ht="12.75">
      <c r="A99" s="5">
        <f t="shared" si="14"/>
        <v>13.20000000000002</v>
      </c>
      <c r="B99" s="4">
        <f t="shared" si="10"/>
        <v>0</v>
      </c>
      <c r="C99" s="10">
        <f t="shared" si="11"/>
        <v>0</v>
      </c>
      <c r="D99" s="12">
        <f t="shared" si="12"/>
        <v>0</v>
      </c>
      <c r="E99" s="16">
        <f t="shared" si="13"/>
        <v>0</v>
      </c>
    </row>
    <row r="100" spans="1:5" ht="12.75">
      <c r="A100" s="5">
        <f t="shared" si="14"/>
        <v>13.350000000000021</v>
      </c>
      <c r="B100" s="4">
        <f t="shared" si="10"/>
        <v>0</v>
      </c>
      <c r="C100" s="10">
        <f t="shared" si="11"/>
        <v>0</v>
      </c>
      <c r="D100" s="12">
        <f t="shared" si="12"/>
        <v>0</v>
      </c>
      <c r="E100" s="16">
        <f t="shared" si="13"/>
        <v>0</v>
      </c>
    </row>
    <row r="101" spans="1:5" ht="12.75">
      <c r="A101" s="5">
        <f t="shared" si="14"/>
        <v>13.500000000000021</v>
      </c>
      <c r="B101" s="4">
        <f t="shared" si="10"/>
        <v>0</v>
      </c>
      <c r="C101" s="10">
        <f t="shared" si="11"/>
        <v>0</v>
      </c>
      <c r="D101" s="12">
        <f t="shared" si="12"/>
        <v>0</v>
      </c>
      <c r="E101" s="16">
        <f t="shared" si="13"/>
        <v>0</v>
      </c>
    </row>
    <row r="102" spans="1:5" ht="12.75">
      <c r="A102" s="5">
        <f t="shared" si="14"/>
        <v>13.650000000000022</v>
      </c>
      <c r="B102" s="4">
        <f t="shared" si="10"/>
        <v>0</v>
      </c>
      <c r="C102" s="10">
        <f t="shared" si="11"/>
        <v>0</v>
      </c>
      <c r="D102" s="12">
        <f t="shared" si="12"/>
        <v>0</v>
      </c>
      <c r="E102" s="16">
        <f t="shared" si="13"/>
        <v>0</v>
      </c>
    </row>
    <row r="103" spans="1:5" ht="12.75">
      <c r="A103" s="5">
        <f t="shared" si="14"/>
        <v>13.800000000000022</v>
      </c>
      <c r="B103" s="4">
        <f t="shared" si="10"/>
        <v>0</v>
      </c>
      <c r="C103" s="10">
        <f t="shared" si="11"/>
        <v>0</v>
      </c>
      <c r="D103" s="12">
        <f t="shared" si="12"/>
        <v>0</v>
      </c>
      <c r="E103" s="16">
        <f t="shared" si="13"/>
        <v>0</v>
      </c>
    </row>
    <row r="104" spans="1:5" ht="12.75">
      <c r="A104" s="5">
        <f t="shared" si="14"/>
        <v>13.950000000000022</v>
      </c>
      <c r="B104" s="4">
        <f t="shared" si="10"/>
        <v>0</v>
      </c>
      <c r="C104" s="10">
        <f t="shared" si="11"/>
        <v>0</v>
      </c>
      <c r="D104" s="12">
        <f t="shared" si="12"/>
        <v>0</v>
      </c>
      <c r="E104" s="16">
        <f t="shared" si="13"/>
        <v>0</v>
      </c>
    </row>
    <row r="105" spans="1:5" ht="12.75">
      <c r="A105" s="5">
        <f t="shared" si="14"/>
        <v>14.100000000000023</v>
      </c>
      <c r="B105" s="4">
        <f t="shared" si="10"/>
        <v>0</v>
      </c>
      <c r="C105" s="10">
        <f t="shared" si="11"/>
        <v>0</v>
      </c>
      <c r="D105" s="12">
        <f t="shared" si="12"/>
        <v>0</v>
      </c>
      <c r="E105" s="16">
        <f t="shared" si="13"/>
        <v>0</v>
      </c>
    </row>
    <row r="106" spans="1:5" ht="12.75">
      <c r="A106" s="5">
        <f t="shared" si="14"/>
        <v>14.250000000000023</v>
      </c>
      <c r="B106" s="4">
        <f t="shared" si="10"/>
        <v>0</v>
      </c>
      <c r="C106" s="10">
        <f t="shared" si="11"/>
        <v>0</v>
      </c>
      <c r="D106" s="12">
        <f t="shared" si="12"/>
        <v>0</v>
      </c>
      <c r="E106" s="16">
        <f t="shared" si="13"/>
        <v>0</v>
      </c>
    </row>
    <row r="107" spans="1:5" ht="12.75">
      <c r="A107" s="5">
        <f t="shared" si="14"/>
        <v>14.400000000000023</v>
      </c>
      <c r="B107" s="4">
        <f t="shared" si="10"/>
        <v>0</v>
      </c>
      <c r="C107" s="10">
        <f t="shared" si="11"/>
        <v>0</v>
      </c>
      <c r="D107" s="12">
        <f t="shared" si="12"/>
        <v>0</v>
      </c>
      <c r="E107" s="16">
        <f t="shared" si="13"/>
        <v>0</v>
      </c>
    </row>
    <row r="108" spans="1:5" ht="12.75">
      <c r="A108" s="5">
        <f t="shared" si="14"/>
        <v>14.550000000000024</v>
      </c>
      <c r="B108" s="4">
        <f t="shared" si="10"/>
        <v>0</v>
      </c>
      <c r="C108" s="10">
        <f t="shared" si="11"/>
        <v>0</v>
      </c>
      <c r="D108" s="12">
        <f t="shared" si="12"/>
        <v>0</v>
      </c>
      <c r="E108" s="16">
        <f t="shared" si="13"/>
        <v>0</v>
      </c>
    </row>
    <row r="109" spans="1:5" ht="12.75">
      <c r="A109" s="5">
        <f t="shared" si="14"/>
        <v>14.700000000000024</v>
      </c>
      <c r="B109" s="4">
        <f t="shared" si="10"/>
        <v>0</v>
      </c>
      <c r="C109" s="10">
        <f t="shared" si="11"/>
        <v>0</v>
      </c>
      <c r="D109" s="12">
        <f t="shared" si="12"/>
        <v>0</v>
      </c>
      <c r="E109" s="16">
        <f t="shared" si="13"/>
        <v>0</v>
      </c>
    </row>
    <row r="110" spans="1:5" ht="12.75">
      <c r="A110" s="5">
        <f t="shared" si="14"/>
        <v>14.850000000000025</v>
      </c>
      <c r="B110" s="4">
        <f t="shared" si="10"/>
        <v>0</v>
      </c>
      <c r="C110" s="10">
        <f t="shared" si="11"/>
        <v>0</v>
      </c>
      <c r="D110" s="12">
        <f t="shared" si="12"/>
        <v>0</v>
      </c>
      <c r="E110" s="16">
        <f t="shared" si="13"/>
        <v>0</v>
      </c>
    </row>
    <row r="111" spans="1:5" ht="12.75">
      <c r="A111" s="5">
        <f t="shared" si="14"/>
        <v>15.000000000000025</v>
      </c>
      <c r="B111" s="4">
        <f t="shared" si="10"/>
        <v>0</v>
      </c>
      <c r="C111" s="10">
        <f t="shared" si="11"/>
        <v>0</v>
      </c>
      <c r="D111" s="12">
        <f t="shared" si="12"/>
        <v>0</v>
      </c>
      <c r="E111" s="16">
        <f t="shared" si="13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H6" sqref="H6"/>
    </sheetView>
  </sheetViews>
  <sheetFormatPr defaultColWidth="11.421875" defaultRowHeight="12.75"/>
  <cols>
    <col min="2" max="2" width="12.421875" style="0" customWidth="1"/>
    <col min="3" max="3" width="17.00390625" style="0" customWidth="1"/>
    <col min="4" max="4" width="13.00390625" style="17" customWidth="1"/>
    <col min="5" max="5" width="11.421875" style="20" customWidth="1"/>
  </cols>
  <sheetData>
    <row r="1" spans="1:7" ht="12.75">
      <c r="A1" s="11" t="s">
        <v>20</v>
      </c>
      <c r="B1" s="11"/>
      <c r="C1" s="11"/>
      <c r="D1" s="22"/>
      <c r="E1" s="24"/>
      <c r="F1" s="11"/>
      <c r="G1" s="11"/>
    </row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>
        <f aca="true" t="shared" si="0" ref="B11:B42">F</f>
        <v>1126.2948231144233</v>
      </c>
      <c r="C11">
        <f aca="true" t="shared" si="1" ref="C11:C42">-F*x+F*PORTEE</f>
        <v>16894.42234671635</v>
      </c>
      <c r="D11" s="17">
        <f>(-0.5*F*x*10^3*x*10^3+F*PORTEE*10^3*x*10^3)/(E*INERTIE*10^4)</f>
        <v>0</v>
      </c>
      <c r="E11" s="20">
        <f>(-F*x*x*x*10^9*0.1667+0.5*F*PORTEE*1000*x*x*10^6)/(E*INERTIE*10^4)</f>
        <v>0</v>
      </c>
    </row>
    <row r="12" spans="1:5" ht="12.75">
      <c r="A12" s="5">
        <f>IF(A11&lt;PORTEE,A11+(PORTEE/100),"")</f>
        <v>0.15</v>
      </c>
      <c r="B12">
        <f t="shared" si="0"/>
        <v>1126.2948231144233</v>
      </c>
      <c r="C12">
        <f t="shared" si="1"/>
        <v>16725.478123249188</v>
      </c>
      <c r="D12" s="17">
        <f aca="true" t="shared" si="2" ref="D12:D42">(-0.5*F*x*10^3*x*10^3+F*PORTEE*10^3*x*10^3)/(E*INERTIE*10^4)</f>
        <v>0.00010201450561344077</v>
      </c>
      <c r="E12" s="20">
        <f aca="true" t="shared" si="3" ref="E12:E42">(-F*x*x*x*10^9*0.1667+0.5*F*PORTEE*1000*x*x*10^6)/(E*INERTIE*10^4)</f>
        <v>0.007663898687315997</v>
      </c>
    </row>
    <row r="13" spans="1:5" ht="12.75">
      <c r="A13" s="5">
        <f aca="true" t="shared" si="4" ref="A13:A43">IF(A12&lt;PORTEE,A12+(PORTEE/100),"")</f>
        <v>0.3</v>
      </c>
      <c r="B13">
        <f t="shared" si="0"/>
        <v>1126.2948231144233</v>
      </c>
      <c r="C13">
        <f t="shared" si="1"/>
        <v>16556.53389978202</v>
      </c>
      <c r="D13" s="17">
        <f t="shared" si="2"/>
        <v>0.00020300373981368115</v>
      </c>
      <c r="E13" s="20">
        <f t="shared" si="3"/>
        <v>0.030553047102515683</v>
      </c>
    </row>
    <row r="14" spans="1:5" ht="12.75">
      <c r="A14" s="5">
        <f t="shared" si="4"/>
        <v>0.44999999999999996</v>
      </c>
      <c r="B14">
        <f t="shared" si="0"/>
        <v>1126.2948231144233</v>
      </c>
      <c r="C14">
        <f t="shared" si="1"/>
        <v>16387.58967631486</v>
      </c>
      <c r="D14" s="17">
        <f t="shared" si="2"/>
        <v>0.00030296770260072105</v>
      </c>
      <c r="E14" s="20">
        <f t="shared" si="3"/>
        <v>0.06851362377547658</v>
      </c>
    </row>
    <row r="15" spans="1:5" ht="12.75">
      <c r="A15" s="5">
        <f t="shared" si="4"/>
        <v>0.6</v>
      </c>
      <c r="B15">
        <f t="shared" si="0"/>
        <v>1126.2948231144233</v>
      </c>
      <c r="C15">
        <f t="shared" si="1"/>
        <v>16218.645452847697</v>
      </c>
      <c r="D15" s="17">
        <f t="shared" si="2"/>
        <v>0.0004019063939745606</v>
      </c>
      <c r="E15" s="20">
        <f t="shared" si="3"/>
        <v>0.12139180723607629</v>
      </c>
    </row>
    <row r="16" spans="1:5" ht="12.75">
      <c r="A16" s="5">
        <f t="shared" si="4"/>
        <v>0.75</v>
      </c>
      <c r="B16">
        <f t="shared" si="0"/>
        <v>1126.2948231144233</v>
      </c>
      <c r="C16">
        <f t="shared" si="1"/>
        <v>16049.701229380533</v>
      </c>
      <c r="D16" s="17">
        <f t="shared" si="2"/>
        <v>0.0004998198139351998</v>
      </c>
      <c r="E16" s="20">
        <f t="shared" si="3"/>
        <v>0.1890337760141923</v>
      </c>
    </row>
    <row r="17" spans="1:5" ht="12.75">
      <c r="A17" s="5">
        <f t="shared" si="4"/>
        <v>0.9</v>
      </c>
      <c r="B17">
        <f t="shared" si="0"/>
        <v>1126.2948231144233</v>
      </c>
      <c r="C17">
        <f t="shared" si="1"/>
        <v>15880.757005913369</v>
      </c>
      <c r="D17" s="17">
        <f t="shared" si="2"/>
        <v>0.0005967079624826384</v>
      </c>
      <c r="E17" s="20">
        <f t="shared" si="3"/>
        <v>0.27128570863970214</v>
      </c>
    </row>
    <row r="18" spans="1:5" ht="12.75">
      <c r="A18" s="5">
        <f t="shared" si="4"/>
        <v>1.05</v>
      </c>
      <c r="B18">
        <f t="shared" si="0"/>
        <v>1126.2948231144233</v>
      </c>
      <c r="C18">
        <f t="shared" si="1"/>
        <v>15711.812782446206</v>
      </c>
      <c r="D18" s="17">
        <f t="shared" si="2"/>
        <v>0.0006925708396168769</v>
      </c>
      <c r="E18" s="20">
        <f t="shared" si="3"/>
        <v>0.36799378364248336</v>
      </c>
    </row>
    <row r="19" spans="1:5" ht="12.75">
      <c r="A19" s="5">
        <f t="shared" si="4"/>
        <v>1.2</v>
      </c>
      <c r="B19">
        <f t="shared" si="0"/>
        <v>1126.2948231144233</v>
      </c>
      <c r="C19">
        <f t="shared" si="1"/>
        <v>15542.868558979042</v>
      </c>
      <c r="D19" s="17">
        <f t="shared" si="2"/>
        <v>0.0007874084453379148</v>
      </c>
      <c r="E19" s="20">
        <f t="shared" si="3"/>
        <v>0.47900417955241364</v>
      </c>
    </row>
    <row r="20" spans="1:5" ht="12.75">
      <c r="A20" s="5">
        <f t="shared" si="4"/>
        <v>1.3499999999999999</v>
      </c>
      <c r="B20">
        <f t="shared" si="0"/>
        <v>1126.2948231144233</v>
      </c>
      <c r="C20">
        <f t="shared" si="1"/>
        <v>15373.92433551188</v>
      </c>
      <c r="D20" s="17">
        <f t="shared" si="2"/>
        <v>0.000881220779645752</v>
      </c>
      <c r="E20" s="20">
        <f t="shared" si="3"/>
        <v>0.6041630748993703</v>
      </c>
    </row>
    <row r="21" spans="1:5" ht="12.75">
      <c r="A21" s="5">
        <f t="shared" si="4"/>
        <v>1.4999999999999998</v>
      </c>
      <c r="B21">
        <f t="shared" si="0"/>
        <v>1126.2948231144233</v>
      </c>
      <c r="C21">
        <f t="shared" si="1"/>
        <v>15204.980112044715</v>
      </c>
      <c r="D21" s="17">
        <f t="shared" si="2"/>
        <v>0.0009740078425403891</v>
      </c>
      <c r="E21" s="20">
        <f t="shared" si="3"/>
        <v>0.7433166482132308</v>
      </c>
    </row>
    <row r="22" spans="1:5" ht="12.75">
      <c r="A22" s="5">
        <f t="shared" si="4"/>
        <v>1.6499999999999997</v>
      </c>
      <c r="B22">
        <f t="shared" si="0"/>
        <v>1126.2948231144233</v>
      </c>
      <c r="C22">
        <f t="shared" si="1"/>
        <v>15036.035888577553</v>
      </c>
      <c r="D22" s="17">
        <f t="shared" si="2"/>
        <v>0.0010657696340218258</v>
      </c>
      <c r="E22" s="20">
        <f t="shared" si="3"/>
        <v>0.8963110780238732</v>
      </c>
    </row>
    <row r="23" spans="1:5" ht="12.75">
      <c r="A23" s="5">
        <f t="shared" si="4"/>
        <v>1.7999999999999996</v>
      </c>
      <c r="B23">
        <f t="shared" si="0"/>
        <v>1126.2948231144233</v>
      </c>
      <c r="C23">
        <f t="shared" si="1"/>
        <v>14867.091665110389</v>
      </c>
      <c r="D23" s="17">
        <f t="shared" si="2"/>
        <v>0.0011565061540900617</v>
      </c>
      <c r="E23" s="20">
        <f t="shared" si="3"/>
        <v>1.0629925428611742</v>
      </c>
    </row>
    <row r="24" spans="1:5" ht="12.75">
      <c r="A24" s="5">
        <f t="shared" si="4"/>
        <v>1.9499999999999995</v>
      </c>
      <c r="B24">
        <f t="shared" si="0"/>
        <v>1126.2948231144233</v>
      </c>
      <c r="C24">
        <f t="shared" si="1"/>
        <v>14698.147441643225</v>
      </c>
      <c r="D24" s="17">
        <f t="shared" si="2"/>
        <v>0.0012462174027450977</v>
      </c>
      <c r="E24" s="20">
        <f t="shared" si="3"/>
        <v>1.2432072212550123</v>
      </c>
    </row>
    <row r="25" spans="1:5" ht="12.75">
      <c r="A25" s="5">
        <f t="shared" si="4"/>
        <v>2.0999999999999996</v>
      </c>
      <c r="B25">
        <f t="shared" si="0"/>
        <v>1126.2948231144233</v>
      </c>
      <c r="C25">
        <f t="shared" si="1"/>
        <v>14529.203218176062</v>
      </c>
      <c r="D25" s="17">
        <f t="shared" si="2"/>
        <v>0.0013349033799869333</v>
      </c>
      <c r="E25" s="20">
        <f t="shared" si="3"/>
        <v>1.4368012917352644</v>
      </c>
    </row>
    <row r="26" spans="1:5" ht="12.75">
      <c r="A26" s="5">
        <f t="shared" si="4"/>
        <v>2.2499999999999996</v>
      </c>
      <c r="B26">
        <f t="shared" si="0"/>
        <v>1126.2948231144233</v>
      </c>
      <c r="C26">
        <f t="shared" si="1"/>
        <v>14360.258994708898</v>
      </c>
      <c r="D26" s="17">
        <f t="shared" si="2"/>
        <v>0.0014225640858155683</v>
      </c>
      <c r="E26" s="20">
        <f t="shared" si="3"/>
        <v>1.6436209328318085</v>
      </c>
    </row>
    <row r="27" spans="1:5" ht="12.75">
      <c r="A27" s="5">
        <f t="shared" si="4"/>
        <v>2.3999999999999995</v>
      </c>
      <c r="B27">
        <f t="shared" si="0"/>
        <v>1126.2948231144233</v>
      </c>
      <c r="C27">
        <f t="shared" si="1"/>
        <v>14191.314771241734</v>
      </c>
      <c r="D27" s="17">
        <f t="shared" si="2"/>
        <v>0.0015091995202310032</v>
      </c>
      <c r="E27" s="20">
        <f t="shared" si="3"/>
        <v>1.863512323074522</v>
      </c>
    </row>
    <row r="28" spans="1:5" ht="12.75">
      <c r="A28" s="5">
        <f t="shared" si="4"/>
        <v>2.5499999999999994</v>
      </c>
      <c r="B28">
        <f t="shared" si="0"/>
        <v>1126.2948231144233</v>
      </c>
      <c r="C28">
        <f t="shared" si="1"/>
        <v>14022.370547774572</v>
      </c>
      <c r="D28" s="17">
        <f t="shared" si="2"/>
        <v>0.0015948096832332371</v>
      </c>
      <c r="E28" s="20">
        <f t="shared" si="3"/>
        <v>2.0963216409932817</v>
      </c>
    </row>
    <row r="29" spans="1:5" ht="12.75">
      <c r="A29" s="5">
        <f t="shared" si="4"/>
        <v>2.6999999999999993</v>
      </c>
      <c r="B29">
        <f t="shared" si="0"/>
        <v>1126.2948231144233</v>
      </c>
      <c r="C29">
        <f t="shared" si="1"/>
        <v>13853.42632430741</v>
      </c>
      <c r="D29" s="17">
        <f t="shared" si="2"/>
        <v>0.0016793945748222708</v>
      </c>
      <c r="E29" s="20">
        <f t="shared" si="3"/>
        <v>2.341895065117966</v>
      </c>
    </row>
    <row r="30" spans="1:5" ht="12.75">
      <c r="A30" s="5">
        <f t="shared" si="4"/>
        <v>2.849999999999999</v>
      </c>
      <c r="B30">
        <f t="shared" si="0"/>
        <v>1126.2948231144233</v>
      </c>
      <c r="C30">
        <f t="shared" si="1"/>
        <v>13684.482100840245</v>
      </c>
      <c r="D30" s="17">
        <f t="shared" si="2"/>
        <v>0.0017629541949981042</v>
      </c>
      <c r="E30" s="20">
        <f t="shared" si="3"/>
        <v>2.6000787739784523</v>
      </c>
    </row>
    <row r="31" spans="1:5" ht="12.75">
      <c r="A31" s="5">
        <f t="shared" si="4"/>
        <v>2.999999999999999</v>
      </c>
      <c r="B31">
        <f t="shared" si="0"/>
        <v>1126.2948231144233</v>
      </c>
      <c r="C31">
        <f t="shared" si="1"/>
        <v>13515.53787737308</v>
      </c>
      <c r="D31" s="17">
        <f t="shared" si="2"/>
        <v>0.0018454885437607371</v>
      </c>
      <c r="E31" s="20">
        <f t="shared" si="3"/>
        <v>2.8707189461046174</v>
      </c>
    </row>
    <row r="32" spans="1:5" ht="12.75">
      <c r="A32" s="5">
        <f t="shared" si="4"/>
        <v>3.149999999999999</v>
      </c>
      <c r="B32">
        <f t="shared" si="0"/>
        <v>1126.2948231144233</v>
      </c>
      <c r="C32">
        <f t="shared" si="1"/>
        <v>13346.593653905918</v>
      </c>
      <c r="D32" s="17">
        <f t="shared" si="2"/>
        <v>0.0019269976211101693</v>
      </c>
      <c r="E32" s="20">
        <f t="shared" si="3"/>
        <v>3.15366176002634</v>
      </c>
    </row>
    <row r="33" spans="1:5" ht="12.75">
      <c r="A33" s="5">
        <f t="shared" si="4"/>
        <v>3.299999999999999</v>
      </c>
      <c r="B33">
        <f t="shared" si="0"/>
        <v>1126.2948231144233</v>
      </c>
      <c r="C33">
        <f t="shared" si="1"/>
        <v>13177.649430438754</v>
      </c>
      <c r="D33" s="17">
        <f t="shared" si="2"/>
        <v>0.002007481427046402</v>
      </c>
      <c r="E33" s="20">
        <f t="shared" si="3"/>
        <v>3.448753394273498</v>
      </c>
    </row>
    <row r="34" spans="1:5" ht="12.75">
      <c r="A34" s="5">
        <f t="shared" si="4"/>
        <v>3.449999999999999</v>
      </c>
      <c r="B34">
        <f t="shared" si="0"/>
        <v>1126.2948231144233</v>
      </c>
      <c r="C34">
        <f t="shared" si="1"/>
        <v>13008.705206971592</v>
      </c>
      <c r="D34" s="17">
        <f t="shared" si="2"/>
        <v>0.0020869399615694333</v>
      </c>
      <c r="E34" s="20">
        <f t="shared" si="3"/>
        <v>3.755840027375966</v>
      </c>
    </row>
    <row r="35" spans="1:5" ht="12.75">
      <c r="A35" s="5">
        <f t="shared" si="4"/>
        <v>3.5999999999999988</v>
      </c>
      <c r="B35">
        <f t="shared" si="0"/>
        <v>1126.2948231144233</v>
      </c>
      <c r="C35">
        <f t="shared" si="1"/>
        <v>12839.760983504428</v>
      </c>
      <c r="D35" s="17">
        <f t="shared" si="2"/>
        <v>0.0021653732246792647</v>
      </c>
      <c r="E35" s="20">
        <f t="shared" si="3"/>
        <v>4.074767837863625</v>
      </c>
    </row>
    <row r="36" spans="1:5" ht="12.75">
      <c r="A36" s="5">
        <f t="shared" si="4"/>
        <v>3.7499999999999987</v>
      </c>
      <c r="B36">
        <f t="shared" si="0"/>
        <v>1126.2948231144233</v>
      </c>
      <c r="C36">
        <f t="shared" si="1"/>
        <v>12670.816760037265</v>
      </c>
      <c r="D36" s="17">
        <f t="shared" si="2"/>
        <v>0.002242781216375896</v>
      </c>
      <c r="E36" s="20">
        <f t="shared" si="3"/>
        <v>4.405383004266351</v>
      </c>
    </row>
    <row r="37" spans="1:5" ht="12.75">
      <c r="A37" s="5">
        <f t="shared" si="4"/>
        <v>3.8999999999999986</v>
      </c>
      <c r="B37">
        <f t="shared" si="0"/>
        <v>1126.2948231144233</v>
      </c>
      <c r="C37">
        <f t="shared" si="1"/>
        <v>12501.872536570101</v>
      </c>
      <c r="D37" s="17">
        <f t="shared" si="2"/>
        <v>0.0023191639366593264</v>
      </c>
      <c r="E37" s="20">
        <f t="shared" si="3"/>
        <v>4.747531705114022</v>
      </c>
    </row>
    <row r="38" spans="1:5" ht="12.75">
      <c r="A38" s="5">
        <f t="shared" si="4"/>
        <v>4.049999999999999</v>
      </c>
      <c r="B38">
        <f t="shared" si="0"/>
        <v>1126.2948231144233</v>
      </c>
      <c r="C38">
        <f t="shared" si="1"/>
        <v>12332.928313102937</v>
      </c>
      <c r="D38" s="17">
        <f t="shared" si="2"/>
        <v>0.0023945213855295563</v>
      </c>
      <c r="E38" s="20">
        <f t="shared" si="3"/>
        <v>5.101060118936515</v>
      </c>
    </row>
    <row r="39" spans="1:5" ht="12.75">
      <c r="A39" s="5">
        <f t="shared" si="4"/>
        <v>4.199999999999999</v>
      </c>
      <c r="B39">
        <f t="shared" si="0"/>
        <v>1126.2948231144233</v>
      </c>
      <c r="C39">
        <f t="shared" si="1"/>
        <v>12163.984089635775</v>
      </c>
      <c r="D39" s="17">
        <f t="shared" si="2"/>
        <v>0.002468853562986586</v>
      </c>
      <c r="E39" s="20">
        <f t="shared" si="3"/>
        <v>5.4658144242637094</v>
      </c>
    </row>
    <row r="40" spans="1:5" ht="12.75">
      <c r="A40" s="5">
        <f t="shared" si="4"/>
        <v>4.35</v>
      </c>
      <c r="B40">
        <f t="shared" si="0"/>
        <v>1126.2948231144233</v>
      </c>
      <c r="C40">
        <f t="shared" si="1"/>
        <v>11995.039866168609</v>
      </c>
      <c r="D40" s="17">
        <f t="shared" si="2"/>
        <v>0.002542160469030416</v>
      </c>
      <c r="E40" s="20">
        <f t="shared" si="3"/>
        <v>5.841640799625481</v>
      </c>
    </row>
    <row r="41" spans="1:5" ht="12.75">
      <c r="A41" s="5">
        <f t="shared" si="4"/>
        <v>4.5</v>
      </c>
      <c r="B41">
        <f t="shared" si="0"/>
        <v>1126.2948231144233</v>
      </c>
      <c r="C41">
        <f t="shared" si="1"/>
        <v>11826.095642701446</v>
      </c>
      <c r="D41" s="17">
        <f t="shared" si="2"/>
        <v>0.0026144421036610444</v>
      </c>
      <c r="E41" s="20">
        <f t="shared" si="3"/>
        <v>6.228385423551708</v>
      </c>
    </row>
    <row r="42" spans="1:5" ht="12.75">
      <c r="A42" s="5">
        <f t="shared" si="4"/>
        <v>4.65</v>
      </c>
      <c r="B42">
        <f t="shared" si="0"/>
        <v>1126.2948231144233</v>
      </c>
      <c r="C42">
        <f t="shared" si="1"/>
        <v>11657.151419234282</v>
      </c>
      <c r="D42" s="17">
        <f t="shared" si="2"/>
        <v>0.0026856984668784736</v>
      </c>
      <c r="E42" s="20">
        <f t="shared" si="3"/>
        <v>6.625894474572266</v>
      </c>
    </row>
    <row r="43" spans="1:5" ht="12.75">
      <c r="A43" s="5">
        <f t="shared" si="4"/>
        <v>4.800000000000001</v>
      </c>
      <c r="B43">
        <f aca="true" t="shared" si="5" ref="B43:B74">F</f>
        <v>1126.2948231144233</v>
      </c>
      <c r="C43">
        <f aca="true" t="shared" si="6" ref="C43:C74">-F*x+F*PORTEE</f>
        <v>11488.207195767118</v>
      </c>
      <c r="D43" s="17">
        <f aca="true" t="shared" si="7" ref="D43:D74">(-0.5*F*x*10^3*x*10^3+F*PORTEE*10^3*x*10^3)/(E*INERTIE*10^4)</f>
        <v>0.0027559295586827024</v>
      </c>
      <c r="E43" s="20">
        <f aca="true" t="shared" si="8" ref="E43:E74">(-F*x*x*x*10^9*0.1667+0.5*F*PORTEE*1000*x*x*10^6)/(E*INERTIE*10^4)</f>
        <v>7.034014131217035</v>
      </c>
    </row>
    <row r="44" spans="1:5" ht="12.75">
      <c r="A44" s="5">
        <f aca="true" t="shared" si="9" ref="A44:A75">IF(A43&lt;PORTEE,A43+(PORTEE/100),"")</f>
        <v>4.950000000000001</v>
      </c>
      <c r="B44">
        <f t="shared" si="5"/>
        <v>1126.2948231144233</v>
      </c>
      <c r="C44">
        <f t="shared" si="6"/>
        <v>11319.262972299954</v>
      </c>
      <c r="D44" s="17">
        <f t="shared" si="7"/>
        <v>0.0028251353790737293</v>
      </c>
      <c r="E44" s="20">
        <f t="shared" si="8"/>
        <v>7.45259057201589</v>
      </c>
    </row>
    <row r="45" spans="1:5" ht="12.75">
      <c r="A45" s="5">
        <f t="shared" si="9"/>
        <v>5.100000000000001</v>
      </c>
      <c r="B45">
        <f t="shared" si="5"/>
        <v>1126.2948231144233</v>
      </c>
      <c r="C45">
        <f t="shared" si="6"/>
        <v>11150.31874883279</v>
      </c>
      <c r="D45" s="17">
        <f t="shared" si="7"/>
        <v>0.0028933159280515566</v>
      </c>
      <c r="E45" s="20">
        <f t="shared" si="8"/>
        <v>7.881469975498713</v>
      </c>
    </row>
    <row r="46" spans="1:5" ht="12.75">
      <c r="A46" s="5">
        <f t="shared" si="9"/>
        <v>5.250000000000002</v>
      </c>
      <c r="B46">
        <f t="shared" si="5"/>
        <v>1126.2948231144233</v>
      </c>
      <c r="C46">
        <f t="shared" si="6"/>
        <v>10981.374525365627</v>
      </c>
      <c r="D46" s="17">
        <f t="shared" si="7"/>
        <v>0.0029604712056161843</v>
      </c>
      <c r="E46" s="20">
        <f t="shared" si="8"/>
        <v>8.320498520195377</v>
      </c>
    </row>
    <row r="47" spans="1:5" ht="12.75">
      <c r="A47" s="5">
        <f t="shared" si="9"/>
        <v>5.400000000000002</v>
      </c>
      <c r="B47">
        <f t="shared" si="5"/>
        <v>1126.2948231144233</v>
      </c>
      <c r="C47">
        <f t="shared" si="6"/>
        <v>10812.430301898461</v>
      </c>
      <c r="D47" s="17">
        <f t="shared" si="7"/>
        <v>0.0030266012117676102</v>
      </c>
      <c r="E47" s="20">
        <f t="shared" si="8"/>
        <v>8.76952238463576</v>
      </c>
    </row>
    <row r="48" spans="1:5" ht="12.75">
      <c r="A48" s="5">
        <f t="shared" si="9"/>
        <v>5.5500000000000025</v>
      </c>
      <c r="B48">
        <f t="shared" si="5"/>
        <v>1126.2948231144233</v>
      </c>
      <c r="C48">
        <f t="shared" si="6"/>
        <v>10643.486078431299</v>
      </c>
      <c r="D48" s="17">
        <f t="shared" si="7"/>
        <v>0.0030917059465058365</v>
      </c>
      <c r="E48" s="20">
        <f t="shared" si="8"/>
        <v>9.22838774734974</v>
      </c>
    </row>
    <row r="49" spans="1:5" ht="12.75">
      <c r="A49" s="5">
        <f t="shared" si="9"/>
        <v>5.700000000000003</v>
      </c>
      <c r="B49">
        <f t="shared" si="5"/>
        <v>1126.2948231144233</v>
      </c>
      <c r="C49">
        <f t="shared" si="6"/>
        <v>10474.541854964134</v>
      </c>
      <c r="D49" s="17">
        <f t="shared" si="7"/>
        <v>0.003155785409830863</v>
      </c>
      <c r="E49" s="20">
        <f t="shared" si="8"/>
        <v>9.696940786867199</v>
      </c>
    </row>
    <row r="50" spans="1:5" ht="12.75">
      <c r="A50" s="5">
        <f t="shared" si="9"/>
        <v>5.850000000000003</v>
      </c>
      <c r="B50">
        <f t="shared" si="5"/>
        <v>1126.2948231144233</v>
      </c>
      <c r="C50">
        <f t="shared" si="6"/>
        <v>10305.59763149697</v>
      </c>
      <c r="D50" s="17">
        <f t="shared" si="7"/>
        <v>0.003218839601742688</v>
      </c>
      <c r="E50" s="20">
        <f t="shared" si="8"/>
        <v>10.175027681718007</v>
      </c>
    </row>
    <row r="51" spans="1:5" ht="12.75">
      <c r="A51" s="5">
        <f t="shared" si="9"/>
        <v>6.0000000000000036</v>
      </c>
      <c r="B51">
        <f t="shared" si="5"/>
        <v>1126.2948231144233</v>
      </c>
      <c r="C51">
        <f t="shared" si="6"/>
        <v>10136.653408029808</v>
      </c>
      <c r="D51" s="17">
        <f t="shared" si="7"/>
        <v>0.003280868522241313</v>
      </c>
      <c r="E51" s="20">
        <f t="shared" si="8"/>
        <v>10.66249461043205</v>
      </c>
    </row>
    <row r="52" spans="1:5" ht="12.75">
      <c r="A52" s="5">
        <f t="shared" si="9"/>
        <v>6.150000000000004</v>
      </c>
      <c r="B52">
        <f t="shared" si="5"/>
        <v>1126.2948231144233</v>
      </c>
      <c r="C52">
        <f t="shared" si="6"/>
        <v>9967.709184562642</v>
      </c>
      <c r="D52" s="17">
        <f t="shared" si="7"/>
        <v>0.0033418721713267376</v>
      </c>
      <c r="E52" s="20">
        <f t="shared" si="8"/>
        <v>11.159187751539196</v>
      </c>
    </row>
    <row r="53" spans="1:5" ht="12.75">
      <c r="A53" s="5">
        <f t="shared" si="9"/>
        <v>6.300000000000004</v>
      </c>
      <c r="B53">
        <f t="shared" si="5"/>
        <v>1126.2948231144233</v>
      </c>
      <c r="C53">
        <f t="shared" si="6"/>
        <v>9798.76496109548</v>
      </c>
      <c r="D53" s="17">
        <f t="shared" si="7"/>
        <v>0.003401850548998961</v>
      </c>
      <c r="E53" s="20">
        <f t="shared" si="8"/>
        <v>11.66495328356933</v>
      </c>
    </row>
    <row r="54" spans="1:5" ht="12.75">
      <c r="A54" s="5">
        <f t="shared" si="9"/>
        <v>6.450000000000005</v>
      </c>
      <c r="B54">
        <f t="shared" si="5"/>
        <v>1126.2948231144233</v>
      </c>
      <c r="C54">
        <f t="shared" si="6"/>
        <v>9629.820737628315</v>
      </c>
      <c r="D54" s="17">
        <f t="shared" si="7"/>
        <v>0.0034608036552579847</v>
      </c>
      <c r="E54" s="20">
        <f t="shared" si="8"/>
        <v>12.179637385052327</v>
      </c>
    </row>
    <row r="55" spans="1:5" ht="12.75">
      <c r="A55" s="5">
        <f t="shared" si="9"/>
        <v>6.600000000000005</v>
      </c>
      <c r="B55">
        <f t="shared" si="5"/>
        <v>1126.2948231144233</v>
      </c>
      <c r="C55">
        <f t="shared" si="6"/>
        <v>9460.876514161151</v>
      </c>
      <c r="D55" s="17">
        <f t="shared" si="7"/>
        <v>0.0035187314901038084</v>
      </c>
      <c r="E55" s="20">
        <f t="shared" si="8"/>
        <v>12.703086234518064</v>
      </c>
    </row>
    <row r="56" spans="1:5" ht="12.75">
      <c r="A56" s="5">
        <f t="shared" si="9"/>
        <v>6.750000000000005</v>
      </c>
      <c r="B56">
        <f t="shared" si="5"/>
        <v>1126.2948231144233</v>
      </c>
      <c r="C56">
        <f t="shared" si="6"/>
        <v>9291.932290693987</v>
      </c>
      <c r="D56" s="17">
        <f t="shared" si="7"/>
        <v>0.0035756340535364308</v>
      </c>
      <c r="E56" s="20">
        <f t="shared" si="8"/>
        <v>13.235146010496416</v>
      </c>
    </row>
    <row r="57" spans="1:5" ht="12.75">
      <c r="A57" s="5">
        <f t="shared" si="9"/>
        <v>6.900000000000006</v>
      </c>
      <c r="B57">
        <f t="shared" si="5"/>
        <v>1126.2948231144233</v>
      </c>
      <c r="C57">
        <f t="shared" si="6"/>
        <v>9122.988067226823</v>
      </c>
      <c r="D57" s="17">
        <f t="shared" si="7"/>
        <v>0.0036315113455558535</v>
      </c>
      <c r="E57" s="20">
        <f t="shared" si="8"/>
        <v>13.775662891517271</v>
      </c>
    </row>
    <row r="58" spans="1:5" ht="12.75">
      <c r="A58" s="5">
        <f t="shared" si="9"/>
        <v>7.050000000000006</v>
      </c>
      <c r="B58">
        <f t="shared" si="5"/>
        <v>1126.2948231144233</v>
      </c>
      <c r="C58">
        <f t="shared" si="6"/>
        <v>8954.04384375966</v>
      </c>
      <c r="D58" s="17">
        <f t="shared" si="7"/>
        <v>0.0036863633661620757</v>
      </c>
      <c r="E58" s="20">
        <f t="shared" si="8"/>
        <v>14.324483056110497</v>
      </c>
    </row>
    <row r="59" spans="1:5" ht="12.75">
      <c r="A59" s="5">
        <f t="shared" si="9"/>
        <v>7.200000000000006</v>
      </c>
      <c r="B59">
        <f t="shared" si="5"/>
        <v>1126.2948231144233</v>
      </c>
      <c r="C59">
        <f t="shared" si="6"/>
        <v>8785.099620292494</v>
      </c>
      <c r="D59" s="17">
        <f t="shared" si="7"/>
        <v>0.003740190115355097</v>
      </c>
      <c r="E59" s="20">
        <f t="shared" si="8"/>
        <v>14.88145268280597</v>
      </c>
    </row>
    <row r="60" spans="1:5" ht="12.75">
      <c r="A60" s="5">
        <f t="shared" si="9"/>
        <v>7.350000000000007</v>
      </c>
      <c r="B60">
        <f t="shared" si="5"/>
        <v>1126.2948231144233</v>
      </c>
      <c r="C60">
        <f t="shared" si="6"/>
        <v>8616.155396825332</v>
      </c>
      <c r="D60" s="17">
        <f t="shared" si="7"/>
        <v>0.0037929915931349182</v>
      </c>
      <c r="E60" s="20">
        <f t="shared" si="8"/>
        <v>15.446417950133572</v>
      </c>
    </row>
    <row r="61" spans="1:5" ht="12.75">
      <c r="A61" s="5">
        <f t="shared" si="9"/>
        <v>7.500000000000007</v>
      </c>
      <c r="B61">
        <f t="shared" si="5"/>
        <v>1126.2948231144233</v>
      </c>
      <c r="C61">
        <f t="shared" si="6"/>
        <v>8447.211173358168</v>
      </c>
      <c r="D61" s="17">
        <f t="shared" si="7"/>
        <v>0.003844767799501539</v>
      </c>
      <c r="E61" s="20">
        <f t="shared" si="8"/>
        <v>16.01922503662318</v>
      </c>
    </row>
    <row r="62" spans="1:5" ht="12.75">
      <c r="A62" s="5">
        <f t="shared" si="9"/>
        <v>7.6500000000000075</v>
      </c>
      <c r="B62">
        <f t="shared" si="5"/>
        <v>1126.2948231144233</v>
      </c>
      <c r="C62">
        <f t="shared" si="6"/>
        <v>8278.266949891004</v>
      </c>
      <c r="D62" s="17">
        <f t="shared" si="7"/>
        <v>0.0038955187344549592</v>
      </c>
      <c r="E62" s="20">
        <f t="shared" si="8"/>
        <v>16.599720120804673</v>
      </c>
    </row>
    <row r="63" spans="1:5" ht="12.75">
      <c r="A63" s="5">
        <f t="shared" si="9"/>
        <v>7.800000000000008</v>
      </c>
      <c r="B63">
        <f t="shared" si="5"/>
        <v>1126.2948231144233</v>
      </c>
      <c r="C63">
        <f t="shared" si="6"/>
        <v>8109.322726423839</v>
      </c>
      <c r="D63" s="17">
        <f t="shared" si="7"/>
        <v>0.00394524439799518</v>
      </c>
      <c r="E63" s="20">
        <f t="shared" si="8"/>
        <v>17.187749381207922</v>
      </c>
    </row>
    <row r="64" spans="1:5" ht="12.75">
      <c r="A64" s="5">
        <f t="shared" si="9"/>
        <v>7.950000000000008</v>
      </c>
      <c r="B64">
        <f t="shared" si="5"/>
        <v>1126.2948231144233</v>
      </c>
      <c r="C64">
        <f t="shared" si="6"/>
        <v>7940.378502956675</v>
      </c>
      <c r="D64" s="17">
        <f t="shared" si="7"/>
        <v>0.003993944790122199</v>
      </c>
      <c r="E64" s="20">
        <f t="shared" si="8"/>
        <v>17.783158996362815</v>
      </c>
    </row>
    <row r="65" spans="1:5" ht="12.75">
      <c r="A65" s="5">
        <f t="shared" si="9"/>
        <v>8.100000000000009</v>
      </c>
      <c r="B65">
        <f t="shared" si="5"/>
        <v>1126.2948231144233</v>
      </c>
      <c r="C65">
        <f t="shared" si="6"/>
        <v>7771.434279489513</v>
      </c>
      <c r="D65" s="17">
        <f t="shared" si="7"/>
        <v>0.004041619910836018</v>
      </c>
      <c r="E65" s="20">
        <f t="shared" si="8"/>
        <v>18.385795144799225</v>
      </c>
    </row>
    <row r="66" spans="1:5" ht="12.75">
      <c r="A66" s="5">
        <f t="shared" si="9"/>
        <v>8.250000000000009</v>
      </c>
      <c r="B66">
        <f t="shared" si="5"/>
        <v>1126.2948231144233</v>
      </c>
      <c r="C66">
        <f t="shared" si="6"/>
        <v>7602.490056022349</v>
      </c>
      <c r="D66" s="17">
        <f t="shared" si="7"/>
        <v>0.004088269760136638</v>
      </c>
      <c r="E66" s="20">
        <f t="shared" si="8"/>
        <v>18.99550400504703</v>
      </c>
    </row>
    <row r="67" spans="1:5" ht="12.75">
      <c r="A67" s="5">
        <f t="shared" si="9"/>
        <v>8.40000000000001</v>
      </c>
      <c r="B67">
        <f t="shared" si="5"/>
        <v>1126.2948231144233</v>
      </c>
      <c r="C67">
        <f t="shared" si="6"/>
        <v>7433.5458325551845</v>
      </c>
      <c r="D67" s="17">
        <f t="shared" si="7"/>
        <v>0.004133894338024056</v>
      </c>
      <c r="E67" s="20">
        <f t="shared" si="8"/>
        <v>19.612131755636096</v>
      </c>
    </row>
    <row r="68" spans="1:5" ht="12.75">
      <c r="A68" s="5">
        <f t="shared" si="9"/>
        <v>8.55000000000001</v>
      </c>
      <c r="B68">
        <f t="shared" si="5"/>
        <v>1126.2948231144233</v>
      </c>
      <c r="C68">
        <f t="shared" si="6"/>
        <v>7264.60160908802</v>
      </c>
      <c r="D68" s="17">
        <f t="shared" si="7"/>
        <v>0.004178493644498273</v>
      </c>
      <c r="E68" s="20">
        <f t="shared" si="8"/>
        <v>20.23552457509631</v>
      </c>
    </row>
    <row r="69" spans="1:5" ht="12.75">
      <c r="A69" s="5">
        <f t="shared" si="9"/>
        <v>8.70000000000001</v>
      </c>
      <c r="B69">
        <f t="shared" si="5"/>
        <v>1126.2948231144233</v>
      </c>
      <c r="C69">
        <f t="shared" si="6"/>
        <v>7095.657385620856</v>
      </c>
      <c r="D69" s="17">
        <f t="shared" si="7"/>
        <v>0.004222067679559291</v>
      </c>
      <c r="E69" s="20">
        <f t="shared" si="8"/>
        <v>20.86552864195756</v>
      </c>
    </row>
    <row r="70" spans="1:5" ht="12.75">
      <c r="A70" s="5">
        <f t="shared" si="9"/>
        <v>8.85000000000001</v>
      </c>
      <c r="B70">
        <f t="shared" si="5"/>
        <v>1126.2948231144233</v>
      </c>
      <c r="C70">
        <f t="shared" si="6"/>
        <v>6926.713162153692</v>
      </c>
      <c r="D70" s="17">
        <f t="shared" si="7"/>
        <v>0.004264616443207107</v>
      </c>
      <c r="E70" s="20">
        <f t="shared" si="8"/>
        <v>21.501990134749708</v>
      </c>
    </row>
    <row r="71" spans="1:5" ht="12.75">
      <c r="A71" s="5">
        <f t="shared" si="9"/>
        <v>9.00000000000001</v>
      </c>
      <c r="B71">
        <f t="shared" si="5"/>
        <v>1126.2948231144233</v>
      </c>
      <c r="C71">
        <f t="shared" si="6"/>
        <v>6757.7689386865295</v>
      </c>
      <c r="D71" s="17">
        <f t="shared" si="7"/>
        <v>0.004306139935441724</v>
      </c>
      <c r="E71" s="20">
        <f t="shared" si="8"/>
        <v>22.14475523200264</v>
      </c>
    </row>
    <row r="72" spans="1:5" ht="12.75">
      <c r="A72" s="5">
        <f t="shared" si="9"/>
        <v>9.150000000000011</v>
      </c>
      <c r="B72">
        <f t="shared" si="5"/>
        <v>1126.2948231144233</v>
      </c>
      <c r="C72">
        <f t="shared" si="6"/>
        <v>6588.824715219365</v>
      </c>
      <c r="D72" s="17">
        <f t="shared" si="7"/>
        <v>0.00434663815626314</v>
      </c>
      <c r="E72" s="20">
        <f t="shared" si="8"/>
        <v>22.793670112246236</v>
      </c>
    </row>
    <row r="73" spans="1:5" ht="12.75">
      <c r="A73" s="5">
        <f t="shared" si="9"/>
        <v>9.300000000000011</v>
      </c>
      <c r="B73">
        <f t="shared" si="5"/>
        <v>1126.2948231144233</v>
      </c>
      <c r="C73">
        <f t="shared" si="6"/>
        <v>6419.880491752201</v>
      </c>
      <c r="D73" s="17">
        <f t="shared" si="7"/>
        <v>0.004386111105671356</v>
      </c>
      <c r="E73" s="20">
        <f t="shared" si="8"/>
        <v>23.448580954010364</v>
      </c>
    </row>
    <row r="74" spans="1:5" ht="12.75">
      <c r="A74" s="5">
        <f t="shared" si="9"/>
        <v>9.450000000000012</v>
      </c>
      <c r="B74">
        <f t="shared" si="5"/>
        <v>1126.2948231144233</v>
      </c>
      <c r="C74">
        <f t="shared" si="6"/>
        <v>6250.936268285037</v>
      </c>
      <c r="D74" s="17">
        <f t="shared" si="7"/>
        <v>0.004424558783666372</v>
      </c>
      <c r="E74" s="20">
        <f t="shared" si="8"/>
        <v>24.109333935824896</v>
      </c>
    </row>
    <row r="75" spans="1:5" ht="12.75">
      <c r="A75" s="5">
        <f t="shared" si="9"/>
        <v>9.600000000000012</v>
      </c>
      <c r="B75">
        <f aca="true" t="shared" si="10" ref="B75:B111">F</f>
        <v>1126.2948231144233</v>
      </c>
      <c r="C75">
        <f aca="true" t="shared" si="11" ref="C75:C111">-F*x+F*PORTEE</f>
        <v>6081.992044817873</v>
      </c>
      <c r="D75" s="17">
        <f aca="true" t="shared" si="12" ref="D75:D111">(-0.5*F*x*10^3*x*10^3+F*PORTEE*10^3*x*10^3)/(E*INERTIE*10^4)</f>
        <v>0.004461981190248187</v>
      </c>
      <c r="E75" s="20">
        <f aca="true" t="shared" si="13" ref="E75:E111">(-F*x*x*x*10^9*0.1667+0.5*F*PORTEE*1000*x*x*10^6)/(E*INERTIE*10^4)</f>
        <v>24.775775236219726</v>
      </c>
    </row>
    <row r="76" spans="1:5" ht="12.75">
      <c r="A76" s="5">
        <f aca="true" t="shared" si="14" ref="A76:A111">IF(A75&lt;PORTEE,A75+(PORTEE/100),"")</f>
        <v>9.750000000000012</v>
      </c>
      <c r="B76">
        <f t="shared" si="10"/>
        <v>1126.2948231144233</v>
      </c>
      <c r="C76">
        <f t="shared" si="11"/>
        <v>5913.047821350709</v>
      </c>
      <c r="D76" s="17">
        <f t="shared" si="12"/>
        <v>0.004498378325416802</v>
      </c>
      <c r="E76" s="20">
        <f t="shared" si="13"/>
        <v>25.447751033724725</v>
      </c>
    </row>
    <row r="77" spans="1:5" ht="12.75">
      <c r="A77" s="5">
        <f t="shared" si="14"/>
        <v>9.900000000000013</v>
      </c>
      <c r="B77">
        <f t="shared" si="10"/>
        <v>1126.2948231144233</v>
      </c>
      <c r="C77">
        <f t="shared" si="11"/>
        <v>5744.103597883546</v>
      </c>
      <c r="D77" s="17">
        <f t="shared" si="12"/>
        <v>0.004533750189172216</v>
      </c>
      <c r="E77" s="20">
        <f t="shared" si="13"/>
        <v>26.12510750686977</v>
      </c>
    </row>
    <row r="78" spans="1:5" ht="12.75">
      <c r="A78" s="5">
        <f t="shared" si="14"/>
        <v>10.050000000000013</v>
      </c>
      <c r="B78">
        <f t="shared" si="10"/>
        <v>1126.2948231144233</v>
      </c>
      <c r="C78">
        <f t="shared" si="11"/>
        <v>5575.159374416382</v>
      </c>
      <c r="D78" s="17">
        <f t="shared" si="12"/>
        <v>0.00456809678151443</v>
      </c>
      <c r="E78" s="20">
        <f t="shared" si="13"/>
        <v>26.80769083418474</v>
      </c>
    </row>
    <row r="79" spans="1:5" ht="12.75">
      <c r="A79" s="5">
        <f t="shared" si="14"/>
        <v>10.200000000000014</v>
      </c>
      <c r="B79">
        <f t="shared" si="10"/>
        <v>1126.2948231144233</v>
      </c>
      <c r="C79">
        <f t="shared" si="11"/>
        <v>5406.215150949218</v>
      </c>
      <c r="D79" s="17">
        <f t="shared" si="12"/>
        <v>0.004601418102443443</v>
      </c>
      <c r="E79" s="20">
        <f t="shared" si="13"/>
        <v>27.495347194199518</v>
      </c>
    </row>
    <row r="80" spans="1:5" ht="12.75">
      <c r="A80" s="5">
        <f t="shared" si="14"/>
        <v>10.350000000000014</v>
      </c>
      <c r="B80">
        <f t="shared" si="10"/>
        <v>1126.2948231144233</v>
      </c>
      <c r="C80">
        <f t="shared" si="11"/>
        <v>5237.270927482054</v>
      </c>
      <c r="D80" s="17">
        <f t="shared" si="12"/>
        <v>0.004633714151959255</v>
      </c>
      <c r="E80" s="20">
        <f t="shared" si="13"/>
        <v>28.18792276544396</v>
      </c>
    </row>
    <row r="81" spans="1:5" ht="12.75">
      <c r="A81" s="5">
        <f t="shared" si="14"/>
        <v>10.500000000000014</v>
      </c>
      <c r="B81">
        <f t="shared" si="10"/>
        <v>1126.2948231144233</v>
      </c>
      <c r="C81">
        <f t="shared" si="11"/>
        <v>5068.326704014889</v>
      </c>
      <c r="D81" s="17">
        <f t="shared" si="12"/>
        <v>0.004664984930061868</v>
      </c>
      <c r="E81" s="20">
        <f t="shared" si="13"/>
        <v>28.88526372644798</v>
      </c>
    </row>
    <row r="82" spans="1:5" ht="12.75">
      <c r="A82" s="5">
        <f t="shared" si="14"/>
        <v>10.650000000000015</v>
      </c>
      <c r="B82">
        <f t="shared" si="10"/>
        <v>1126.2948231144233</v>
      </c>
      <c r="C82">
        <f t="shared" si="11"/>
        <v>4899.382480547725</v>
      </c>
      <c r="D82" s="17">
        <f t="shared" si="12"/>
        <v>0.004695230436751279</v>
      </c>
      <c r="E82" s="20">
        <f t="shared" si="13"/>
        <v>29.587216255741417</v>
      </c>
    </row>
    <row r="83" spans="1:5" ht="12.75">
      <c r="A83" s="5">
        <f t="shared" si="14"/>
        <v>10.800000000000015</v>
      </c>
      <c r="B83">
        <f t="shared" si="10"/>
        <v>1126.2948231144233</v>
      </c>
      <c r="C83">
        <f t="shared" si="11"/>
        <v>4730.438257080563</v>
      </c>
      <c r="D83" s="17">
        <f t="shared" si="12"/>
        <v>0.004724450672027491</v>
      </c>
      <c r="E83" s="20">
        <f t="shared" si="13"/>
        <v>30.293626531854166</v>
      </c>
    </row>
    <row r="84" spans="1:5" ht="12.75">
      <c r="A84" s="5">
        <f t="shared" si="14"/>
        <v>10.950000000000015</v>
      </c>
      <c r="B84">
        <f t="shared" si="10"/>
        <v>1126.2948231144233</v>
      </c>
      <c r="C84">
        <f t="shared" si="11"/>
        <v>4561.494033613399</v>
      </c>
      <c r="D84" s="17">
        <f t="shared" si="12"/>
        <v>0.004752645635890503</v>
      </c>
      <c r="E84" s="20">
        <f t="shared" si="13"/>
        <v>31.00434073331611</v>
      </c>
    </row>
    <row r="85" spans="1:5" ht="12.75">
      <c r="A85" s="5">
        <f t="shared" si="14"/>
        <v>11.100000000000016</v>
      </c>
      <c r="B85">
        <f t="shared" si="10"/>
        <v>1126.2948231144233</v>
      </c>
      <c r="C85">
        <f t="shared" si="11"/>
        <v>4392.549810146234</v>
      </c>
      <c r="D85" s="17">
        <f t="shared" si="12"/>
        <v>0.004779815328340313</v>
      </c>
      <c r="E85" s="20">
        <f t="shared" si="13"/>
        <v>31.71920503865712</v>
      </c>
    </row>
    <row r="86" spans="1:5" ht="12.75">
      <c r="A86" s="5">
        <f t="shared" si="14"/>
        <v>11.250000000000016</v>
      </c>
      <c r="B86">
        <f t="shared" si="10"/>
        <v>1126.2948231144233</v>
      </c>
      <c r="C86">
        <f t="shared" si="11"/>
        <v>4223.60558667907</v>
      </c>
      <c r="D86" s="17">
        <f t="shared" si="12"/>
        <v>0.004805959749376924</v>
      </c>
      <c r="E86" s="20">
        <f t="shared" si="13"/>
        <v>32.43806562640707</v>
      </c>
    </row>
    <row r="87" spans="1:5" ht="12.75">
      <c r="A87" s="5">
        <f t="shared" si="14"/>
        <v>11.400000000000016</v>
      </c>
      <c r="B87">
        <f t="shared" si="10"/>
        <v>1126.2948231144233</v>
      </c>
      <c r="C87">
        <f t="shared" si="11"/>
        <v>4054.661363211906</v>
      </c>
      <c r="D87" s="17">
        <f t="shared" si="12"/>
        <v>0.004831078899000333</v>
      </c>
      <c r="E87" s="20">
        <f t="shared" si="13"/>
        <v>33.16076867509585</v>
      </c>
    </row>
    <row r="88" spans="1:5" ht="12.75">
      <c r="A88" s="5">
        <f t="shared" si="14"/>
        <v>11.550000000000017</v>
      </c>
      <c r="B88">
        <f t="shared" si="10"/>
        <v>1126.2948231144233</v>
      </c>
      <c r="C88">
        <f t="shared" si="11"/>
        <v>3885.717139744742</v>
      </c>
      <c r="D88" s="17">
        <f t="shared" si="12"/>
        <v>0.004855172777210544</v>
      </c>
      <c r="E88" s="20">
        <f t="shared" si="13"/>
        <v>33.88716036325333</v>
      </c>
    </row>
    <row r="89" spans="1:5" ht="12.75">
      <c r="A89" s="5">
        <f t="shared" si="14"/>
        <v>11.700000000000017</v>
      </c>
      <c r="B89">
        <f t="shared" si="10"/>
        <v>1126.2948231144233</v>
      </c>
      <c r="C89">
        <f t="shared" si="11"/>
        <v>3716.7729162775795</v>
      </c>
      <c r="D89" s="17">
        <f t="shared" si="12"/>
        <v>0.0048782413840075525</v>
      </c>
      <c r="E89" s="20">
        <f t="shared" si="13"/>
        <v>34.61708686940938</v>
      </c>
    </row>
    <row r="90" spans="1:5" ht="12.75">
      <c r="A90" s="5">
        <f t="shared" si="14"/>
        <v>11.850000000000017</v>
      </c>
      <c r="B90">
        <f t="shared" si="10"/>
        <v>1126.2948231144233</v>
      </c>
      <c r="C90">
        <f t="shared" si="11"/>
        <v>3547.8286928104153</v>
      </c>
      <c r="D90" s="17">
        <f t="shared" si="12"/>
        <v>0.004900284719391362</v>
      </c>
      <c r="E90" s="20">
        <f t="shared" si="13"/>
        <v>35.35039437209388</v>
      </c>
    </row>
    <row r="91" spans="1:5" ht="12.75">
      <c r="A91" s="5">
        <f t="shared" si="14"/>
        <v>12.000000000000018</v>
      </c>
      <c r="B91">
        <f t="shared" si="10"/>
        <v>1126.2948231144233</v>
      </c>
      <c r="C91">
        <f t="shared" si="11"/>
        <v>3378.884469343251</v>
      </c>
      <c r="D91" s="17">
        <f t="shared" si="12"/>
        <v>0.004921302783361971</v>
      </c>
      <c r="E91" s="20">
        <f t="shared" si="13"/>
        <v>36.08692904983671</v>
      </c>
    </row>
    <row r="92" spans="1:5" ht="12.75">
      <c r="A92" s="5">
        <f t="shared" si="14"/>
        <v>12.150000000000018</v>
      </c>
      <c r="B92">
        <f t="shared" si="10"/>
        <v>1126.2948231144233</v>
      </c>
      <c r="C92">
        <f t="shared" si="11"/>
        <v>3209.940245876087</v>
      </c>
      <c r="D92" s="17">
        <f t="shared" si="12"/>
        <v>0.004941295575919377</v>
      </c>
      <c r="E92" s="20">
        <f t="shared" si="13"/>
        <v>36.82653708116777</v>
      </c>
    </row>
    <row r="93" spans="1:5" ht="12.75">
      <c r="A93" s="5">
        <f t="shared" si="14"/>
        <v>12.300000000000018</v>
      </c>
      <c r="B93">
        <f t="shared" si="10"/>
        <v>1126.2948231144233</v>
      </c>
      <c r="C93">
        <f t="shared" si="11"/>
        <v>3040.9960224089227</v>
      </c>
      <c r="D93" s="17">
        <f t="shared" si="12"/>
        <v>0.004960263097063585</v>
      </c>
      <c r="E93" s="20">
        <f t="shared" si="13"/>
        <v>37.5690646446169</v>
      </c>
    </row>
    <row r="94" spans="1:5" ht="12.75">
      <c r="A94" s="5">
        <f t="shared" si="14"/>
        <v>12.450000000000019</v>
      </c>
      <c r="B94">
        <f t="shared" si="10"/>
        <v>1126.2948231144233</v>
      </c>
      <c r="C94">
        <f t="shared" si="11"/>
        <v>2872.0517989417604</v>
      </c>
      <c r="D94" s="17">
        <f t="shared" si="12"/>
        <v>0.0049782053467945925</v>
      </c>
      <c r="E94" s="20">
        <f t="shared" si="13"/>
        <v>38.31435791871401</v>
      </c>
    </row>
    <row r="95" spans="1:5" ht="12.75">
      <c r="A95" s="5">
        <f t="shared" si="14"/>
        <v>12.60000000000002</v>
      </c>
      <c r="B95">
        <f t="shared" si="10"/>
        <v>1126.2948231144233</v>
      </c>
      <c r="C95">
        <f t="shared" si="11"/>
        <v>2703.107575474596</v>
      </c>
      <c r="D95" s="17">
        <f t="shared" si="12"/>
        <v>0.004995122325112399</v>
      </c>
      <c r="E95" s="20">
        <f t="shared" si="13"/>
        <v>39.06226308198894</v>
      </c>
    </row>
    <row r="96" spans="1:5" ht="12.75">
      <c r="A96" s="5">
        <f t="shared" si="14"/>
        <v>12.75000000000002</v>
      </c>
      <c r="B96">
        <f t="shared" si="10"/>
        <v>1126.2948231144233</v>
      </c>
      <c r="C96">
        <f t="shared" si="11"/>
        <v>2534.163352007432</v>
      </c>
      <c r="D96" s="17">
        <f t="shared" si="12"/>
        <v>0.005011014032017006</v>
      </c>
      <c r="E96" s="20">
        <f t="shared" si="13"/>
        <v>39.81262631297161</v>
      </c>
    </row>
    <row r="97" spans="1:5" ht="12.75">
      <c r="A97" s="5">
        <f t="shared" si="14"/>
        <v>12.90000000000002</v>
      </c>
      <c r="B97">
        <f t="shared" si="10"/>
        <v>1126.2948231144233</v>
      </c>
      <c r="C97">
        <f t="shared" si="11"/>
        <v>2365.219128540268</v>
      </c>
      <c r="D97" s="17">
        <f t="shared" si="12"/>
        <v>0.005025880467508411</v>
      </c>
      <c r="E97" s="20">
        <f t="shared" si="13"/>
        <v>40.565293790191866</v>
      </c>
    </row>
    <row r="98" spans="1:5" ht="12.75">
      <c r="A98" s="5">
        <f t="shared" si="14"/>
        <v>13.05000000000002</v>
      </c>
      <c r="B98">
        <f t="shared" si="10"/>
        <v>1126.2948231144233</v>
      </c>
      <c r="C98">
        <f t="shared" si="11"/>
        <v>2196.2749050731036</v>
      </c>
      <c r="D98" s="17">
        <f t="shared" si="12"/>
        <v>0.005039721631586616</v>
      </c>
      <c r="E98" s="20">
        <f t="shared" si="13"/>
        <v>41.320111692179594</v>
      </c>
    </row>
    <row r="99" spans="1:5" ht="12.75">
      <c r="A99" s="5">
        <f t="shared" si="14"/>
        <v>13.20000000000002</v>
      </c>
      <c r="B99">
        <f t="shared" si="10"/>
        <v>1126.2948231144233</v>
      </c>
      <c r="C99">
        <f t="shared" si="11"/>
        <v>2027.3306816059394</v>
      </c>
      <c r="D99" s="17">
        <f t="shared" si="12"/>
        <v>0.0050525375242516215</v>
      </c>
      <c r="E99" s="20">
        <f t="shared" si="13"/>
        <v>42.07692619746469</v>
      </c>
    </row>
    <row r="100" spans="1:5" ht="12.75">
      <c r="A100" s="5">
        <f t="shared" si="14"/>
        <v>13.350000000000021</v>
      </c>
      <c r="B100">
        <f t="shared" si="10"/>
        <v>1126.2948231144233</v>
      </c>
      <c r="C100">
        <f t="shared" si="11"/>
        <v>1858.386458138777</v>
      </c>
      <c r="D100" s="17">
        <f t="shared" si="12"/>
        <v>0.005064328145503426</v>
      </c>
      <c r="E100" s="20">
        <f t="shared" si="13"/>
        <v>42.835583484577</v>
      </c>
    </row>
    <row r="101" spans="1:5" ht="12.75">
      <c r="A101" s="5">
        <f t="shared" si="14"/>
        <v>13.500000000000021</v>
      </c>
      <c r="B101">
        <f t="shared" si="10"/>
        <v>1126.2948231144233</v>
      </c>
      <c r="C101">
        <f t="shared" si="11"/>
        <v>1689.4422346716128</v>
      </c>
      <c r="D101" s="17">
        <f t="shared" si="12"/>
        <v>0.00507509349534203</v>
      </c>
      <c r="E101" s="20">
        <f t="shared" si="13"/>
        <v>43.595929732046415</v>
      </c>
    </row>
    <row r="102" spans="1:5" ht="12.75">
      <c r="A102" s="5">
        <f t="shared" si="14"/>
        <v>13.650000000000022</v>
      </c>
      <c r="B102">
        <f t="shared" si="10"/>
        <v>1126.2948231144233</v>
      </c>
      <c r="C102">
        <f t="shared" si="11"/>
        <v>1520.4980112044486</v>
      </c>
      <c r="D102" s="17">
        <f t="shared" si="12"/>
        <v>0.005084833573767435</v>
      </c>
      <c r="E102" s="20">
        <f t="shared" si="13"/>
        <v>44.35781111840283</v>
      </c>
    </row>
    <row r="103" spans="1:5" ht="12.75">
      <c r="A103" s="5">
        <f t="shared" si="14"/>
        <v>13.800000000000022</v>
      </c>
      <c r="B103">
        <f t="shared" si="10"/>
        <v>1126.2948231144233</v>
      </c>
      <c r="C103">
        <f t="shared" si="11"/>
        <v>1351.5537877372844</v>
      </c>
      <c r="D103" s="17">
        <f t="shared" si="12"/>
        <v>0.0050935483807796385</v>
      </c>
      <c r="E103" s="20">
        <f t="shared" si="13"/>
        <v>45.12107382217609</v>
      </c>
    </row>
    <row r="104" spans="1:5" ht="12.75">
      <c r="A104" s="5">
        <f t="shared" si="14"/>
        <v>13.950000000000022</v>
      </c>
      <c r="B104">
        <f t="shared" si="10"/>
        <v>1126.2948231144233</v>
      </c>
      <c r="C104">
        <f t="shared" si="11"/>
        <v>1182.6095642701202</v>
      </c>
      <c r="D104" s="17">
        <f t="shared" si="12"/>
        <v>0.00510123791637864</v>
      </c>
      <c r="E104" s="20">
        <f t="shared" si="13"/>
        <v>45.8855640218961</v>
      </c>
    </row>
    <row r="105" spans="1:5" ht="12.75">
      <c r="A105" s="5">
        <f t="shared" si="14"/>
        <v>14.100000000000023</v>
      </c>
      <c r="B105">
        <f t="shared" si="10"/>
        <v>1126.2948231144233</v>
      </c>
      <c r="C105">
        <f t="shared" si="11"/>
        <v>1013.665340802956</v>
      </c>
      <c r="D105" s="17">
        <f t="shared" si="12"/>
        <v>0.005107902180564444</v>
      </c>
      <c r="E105" s="20">
        <f t="shared" si="13"/>
        <v>46.65112789609274</v>
      </c>
    </row>
    <row r="106" spans="1:5" ht="12.75">
      <c r="A106" s="5">
        <f t="shared" si="14"/>
        <v>14.250000000000023</v>
      </c>
      <c r="B106">
        <f t="shared" si="10"/>
        <v>1126.2948231144233</v>
      </c>
      <c r="C106">
        <f t="shared" si="11"/>
        <v>844.7211173357937</v>
      </c>
      <c r="D106" s="17">
        <f t="shared" si="12"/>
        <v>0.005113541173337045</v>
      </c>
      <c r="E106" s="20">
        <f t="shared" si="13"/>
        <v>47.41761162329587</v>
      </c>
    </row>
    <row r="107" spans="1:5" ht="12.75">
      <c r="A107" s="5">
        <f t="shared" si="14"/>
        <v>14.400000000000023</v>
      </c>
      <c r="B107">
        <f t="shared" si="10"/>
        <v>1126.2948231144233</v>
      </c>
      <c r="C107">
        <f t="shared" si="11"/>
        <v>675.7768938686295</v>
      </c>
      <c r="D107" s="17">
        <f t="shared" si="12"/>
        <v>0.005118154894696446</v>
      </c>
      <c r="E107" s="20">
        <f t="shared" si="13"/>
        <v>48.18486138203536</v>
      </c>
    </row>
    <row r="108" spans="1:5" ht="12.75">
      <c r="A108" s="5">
        <f t="shared" si="14"/>
        <v>14.550000000000024</v>
      </c>
      <c r="B108">
        <f t="shared" si="10"/>
        <v>1126.2948231144233</v>
      </c>
      <c r="C108">
        <f t="shared" si="11"/>
        <v>506.8326704014653</v>
      </c>
      <c r="D108" s="17">
        <f t="shared" si="12"/>
        <v>0.005121743344642648</v>
      </c>
      <c r="E108" s="20">
        <f t="shared" si="13"/>
        <v>48.952723350841104</v>
      </c>
    </row>
    <row r="109" spans="1:5" ht="12.75">
      <c r="A109" s="5">
        <f t="shared" si="14"/>
        <v>14.700000000000024</v>
      </c>
      <c r="B109">
        <f t="shared" si="10"/>
        <v>1126.2948231144233</v>
      </c>
      <c r="C109">
        <f t="shared" si="11"/>
        <v>337.8884469343029</v>
      </c>
      <c r="D109" s="17">
        <f t="shared" si="12"/>
        <v>0.00512430652317565</v>
      </c>
      <c r="E109" s="20">
        <f t="shared" si="13"/>
        <v>49.72104370824298</v>
      </c>
    </row>
    <row r="110" spans="1:5" ht="12.75">
      <c r="A110" s="5">
        <f t="shared" si="14"/>
        <v>14.850000000000025</v>
      </c>
      <c r="B110">
        <f t="shared" si="10"/>
        <v>1126.2948231144233</v>
      </c>
      <c r="C110">
        <f t="shared" si="11"/>
        <v>168.9442234671369</v>
      </c>
      <c r="D110" s="17">
        <f t="shared" si="12"/>
        <v>0.00512584443029545</v>
      </c>
      <c r="E110" s="20">
        <f t="shared" si="13"/>
        <v>50.48966863277086</v>
      </c>
    </row>
    <row r="111" spans="1:5" ht="12.75">
      <c r="A111" s="5">
        <f t="shared" si="14"/>
        <v>15.000000000000025</v>
      </c>
      <c r="B111">
        <f t="shared" si="10"/>
        <v>1126.2948231144233</v>
      </c>
      <c r="C111">
        <f t="shared" si="11"/>
        <v>0</v>
      </c>
      <c r="D111" s="17">
        <f t="shared" si="12"/>
        <v>0.005126357066002051</v>
      </c>
      <c r="E111" s="20">
        <f t="shared" si="13"/>
        <v>51.25844430295463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E11" sqref="E11"/>
    </sheetView>
  </sheetViews>
  <sheetFormatPr defaultColWidth="11.421875" defaultRowHeight="12.75"/>
  <cols>
    <col min="2" max="2" width="12.421875" style="0" bestFit="1" customWidth="1"/>
    <col min="3" max="3" width="17.00390625" style="0" bestFit="1" customWidth="1"/>
  </cols>
  <sheetData>
    <row r="1" ht="12.75">
      <c r="A1" s="11" t="s">
        <v>21</v>
      </c>
    </row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>
        <f>0</f>
        <v>0</v>
      </c>
      <c r="C11">
        <f aca="true" t="shared" si="0" ref="C11:C42">MB</f>
        <v>-4365.525640024834</v>
      </c>
      <c r="D11">
        <f aca="true" t="shared" si="1" ref="D11:D42">(MB*1000*x*10^3)/(E*INERTIE*10^4)</f>
        <v>0</v>
      </c>
      <c r="E11">
        <f aca="true" t="shared" si="2" ref="E11:E42">(MB*1000*x*x*10^6*0.5)/(E*INERTIE*10^4)</f>
        <v>0</v>
      </c>
    </row>
    <row r="12" spans="1:5" ht="12.75">
      <c r="A12">
        <f aca="true" t="shared" si="3" ref="A12:A43">IF(A11&lt;PORTEE,A11+(PORTEE/100),"")</f>
        <v>0.15</v>
      </c>
      <c r="B12">
        <f>0</f>
        <v>0</v>
      </c>
      <c r="C12">
        <f t="shared" si="0"/>
        <v>-4365.525640024834</v>
      </c>
      <c r="D12">
        <f t="shared" si="1"/>
        <v>-2.6493055225299386E-05</v>
      </c>
      <c r="E12">
        <f t="shared" si="2"/>
        <v>-0.0019869791418974537</v>
      </c>
    </row>
    <row r="13" spans="1:5" ht="12.75">
      <c r="A13">
        <f t="shared" si="3"/>
        <v>0.3</v>
      </c>
      <c r="B13">
        <f>0</f>
        <v>0</v>
      </c>
      <c r="C13">
        <f t="shared" si="0"/>
        <v>-4365.525640024834</v>
      </c>
      <c r="D13">
        <f t="shared" si="1"/>
        <v>-5.298611045059877E-05</v>
      </c>
      <c r="E13">
        <f t="shared" si="2"/>
        <v>-0.007947916567589815</v>
      </c>
    </row>
    <row r="14" spans="1:5" ht="12.75">
      <c r="A14">
        <f t="shared" si="3"/>
        <v>0.44999999999999996</v>
      </c>
      <c r="B14">
        <f>0</f>
        <v>0</v>
      </c>
      <c r="C14">
        <f t="shared" si="0"/>
        <v>-4365.525640024834</v>
      </c>
      <c r="D14">
        <f t="shared" si="1"/>
        <v>-7.947916567589816E-05</v>
      </c>
      <c r="E14">
        <f t="shared" si="2"/>
        <v>-0.017882812277077085</v>
      </c>
    </row>
    <row r="15" spans="1:5" ht="12.75">
      <c r="A15">
        <f t="shared" si="3"/>
        <v>0.6</v>
      </c>
      <c r="B15">
        <f>0</f>
        <v>0</v>
      </c>
      <c r="C15">
        <f t="shared" si="0"/>
        <v>-4365.525640024834</v>
      </c>
      <c r="D15">
        <f t="shared" si="1"/>
        <v>-0.00010597222090119754</v>
      </c>
      <c r="E15">
        <f t="shared" si="2"/>
        <v>-0.03179166627035926</v>
      </c>
    </row>
    <row r="16" spans="1:5" ht="12.75">
      <c r="A16">
        <f t="shared" si="3"/>
        <v>0.75</v>
      </c>
      <c r="B16">
        <f>0</f>
        <v>0</v>
      </c>
      <c r="C16">
        <f t="shared" si="0"/>
        <v>-4365.525640024834</v>
      </c>
      <c r="D16">
        <f t="shared" si="1"/>
        <v>-0.00013246527612649695</v>
      </c>
      <c r="E16">
        <f t="shared" si="2"/>
        <v>-0.049674478547436354</v>
      </c>
    </row>
    <row r="17" spans="1:5" ht="12.75">
      <c r="A17">
        <f t="shared" si="3"/>
        <v>0.9</v>
      </c>
      <c r="B17">
        <f>0</f>
        <v>0</v>
      </c>
      <c r="C17">
        <f t="shared" si="0"/>
        <v>-4365.525640024834</v>
      </c>
      <c r="D17">
        <f t="shared" si="1"/>
        <v>-0.00015895833135179635</v>
      </c>
      <c r="E17">
        <f t="shared" si="2"/>
        <v>-0.07153124910830835</v>
      </c>
    </row>
    <row r="18" spans="1:5" ht="12.75">
      <c r="A18">
        <f t="shared" si="3"/>
        <v>1.05</v>
      </c>
      <c r="B18">
        <f>0</f>
        <v>0</v>
      </c>
      <c r="C18">
        <f t="shared" si="0"/>
        <v>-4365.525640024834</v>
      </c>
      <c r="D18">
        <f t="shared" si="1"/>
        <v>-0.00018545138657709574</v>
      </c>
      <c r="E18">
        <f t="shared" si="2"/>
        <v>-0.09736197795297526</v>
      </c>
    </row>
    <row r="19" spans="1:5" ht="12.75">
      <c r="A19">
        <f t="shared" si="3"/>
        <v>1.2</v>
      </c>
      <c r="B19">
        <f>0</f>
        <v>0</v>
      </c>
      <c r="C19">
        <f t="shared" si="0"/>
        <v>-4365.525640024834</v>
      </c>
      <c r="D19">
        <f t="shared" si="1"/>
        <v>-0.00021194444180239509</v>
      </c>
      <c r="E19">
        <f t="shared" si="2"/>
        <v>-0.12716666508143704</v>
      </c>
    </row>
    <row r="20" spans="1:5" ht="12.75">
      <c r="A20">
        <f t="shared" si="3"/>
        <v>1.3499999999999999</v>
      </c>
      <c r="B20">
        <f>0</f>
        <v>0</v>
      </c>
      <c r="C20">
        <f t="shared" si="0"/>
        <v>-4365.525640024834</v>
      </c>
      <c r="D20">
        <f t="shared" si="1"/>
        <v>-0.00023843749702769448</v>
      </c>
      <c r="E20">
        <f t="shared" si="2"/>
        <v>-0.16094531049369376</v>
      </c>
    </row>
    <row r="21" spans="1:5" ht="12.75">
      <c r="A21">
        <f t="shared" si="3"/>
        <v>1.4999999999999998</v>
      </c>
      <c r="B21">
        <f>0</f>
        <v>0</v>
      </c>
      <c r="C21">
        <f t="shared" si="0"/>
        <v>-4365.525640024834</v>
      </c>
      <c r="D21">
        <f t="shared" si="1"/>
        <v>-0.00026493055225299385</v>
      </c>
      <c r="E21">
        <f t="shared" si="2"/>
        <v>-0.19869791418974533</v>
      </c>
    </row>
    <row r="22" spans="1:5" ht="12.75">
      <c r="A22">
        <f t="shared" si="3"/>
        <v>1.6499999999999997</v>
      </c>
      <c r="B22">
        <f>0</f>
        <v>0</v>
      </c>
      <c r="C22">
        <f t="shared" si="0"/>
        <v>-4365.525640024834</v>
      </c>
      <c r="D22">
        <f t="shared" si="1"/>
        <v>-0.0002914236074782932</v>
      </c>
      <c r="E22">
        <f t="shared" si="2"/>
        <v>-0.2404244761695919</v>
      </c>
    </row>
    <row r="23" spans="1:5" ht="12.75">
      <c r="A23">
        <f t="shared" si="3"/>
        <v>1.7999999999999996</v>
      </c>
      <c r="B23">
        <f>0</f>
        <v>0</v>
      </c>
      <c r="C23">
        <f t="shared" si="0"/>
        <v>-4365.525640024834</v>
      </c>
      <c r="D23">
        <f t="shared" si="1"/>
        <v>-0.00031791666270359264</v>
      </c>
      <c r="E23">
        <f t="shared" si="2"/>
        <v>-0.2861249964332333</v>
      </c>
    </row>
    <row r="24" spans="1:5" ht="12.75">
      <c r="A24">
        <f t="shared" si="3"/>
        <v>1.9499999999999995</v>
      </c>
      <c r="B24">
        <f>0</f>
        <v>0</v>
      </c>
      <c r="C24">
        <f t="shared" si="0"/>
        <v>-4365.525640024834</v>
      </c>
      <c r="D24">
        <f t="shared" si="1"/>
        <v>-0.00034440971792889196</v>
      </c>
      <c r="E24">
        <f t="shared" si="2"/>
        <v>-0.3357994749806696</v>
      </c>
    </row>
    <row r="25" spans="1:5" ht="12.75">
      <c r="A25">
        <f t="shared" si="3"/>
        <v>2.0999999999999996</v>
      </c>
      <c r="B25">
        <f>0</f>
        <v>0</v>
      </c>
      <c r="C25">
        <f t="shared" si="0"/>
        <v>-4365.525640024834</v>
      </c>
      <c r="D25">
        <f t="shared" si="1"/>
        <v>-0.0003709027731541914</v>
      </c>
      <c r="E25">
        <f t="shared" si="2"/>
        <v>-0.38944791181190086</v>
      </c>
    </row>
    <row r="26" spans="1:5" ht="12.75">
      <c r="A26">
        <f t="shared" si="3"/>
        <v>2.2499999999999996</v>
      </c>
      <c r="B26">
        <f>0</f>
        <v>0</v>
      </c>
      <c r="C26">
        <f t="shared" si="0"/>
        <v>-4365.525640024834</v>
      </c>
      <c r="D26">
        <f t="shared" si="1"/>
        <v>-0.0003973958283794908</v>
      </c>
      <c r="E26">
        <f t="shared" si="2"/>
        <v>-0.447070306926927</v>
      </c>
    </row>
    <row r="27" spans="1:5" ht="12.75">
      <c r="A27">
        <f t="shared" si="3"/>
        <v>2.3999999999999995</v>
      </c>
      <c r="B27">
        <f>0</f>
        <v>0</v>
      </c>
      <c r="C27">
        <f t="shared" si="0"/>
        <v>-4365.525640024834</v>
      </c>
      <c r="D27">
        <f t="shared" si="1"/>
        <v>-0.0004238888836047901</v>
      </c>
      <c r="E27">
        <f t="shared" si="2"/>
        <v>-0.508666660325748</v>
      </c>
    </row>
    <row r="28" spans="1:5" ht="12.75">
      <c r="A28">
        <f t="shared" si="3"/>
        <v>2.5499999999999994</v>
      </c>
      <c r="B28">
        <f>0</f>
        <v>0</v>
      </c>
      <c r="C28">
        <f t="shared" si="0"/>
        <v>-4365.525640024834</v>
      </c>
      <c r="D28">
        <f t="shared" si="1"/>
        <v>-0.0004503819388300895</v>
      </c>
      <c r="E28">
        <f t="shared" si="2"/>
        <v>-0.5742369720083639</v>
      </c>
    </row>
    <row r="29" spans="1:5" ht="12.75">
      <c r="A29">
        <f t="shared" si="3"/>
        <v>2.6999999999999993</v>
      </c>
      <c r="B29">
        <f>0</f>
        <v>0</v>
      </c>
      <c r="C29">
        <f t="shared" si="0"/>
        <v>-4365.525640024834</v>
      </c>
      <c r="D29">
        <f t="shared" si="1"/>
        <v>-0.0004768749940553889</v>
      </c>
      <c r="E29">
        <f t="shared" si="2"/>
        <v>-0.6437812419747748</v>
      </c>
    </row>
    <row r="30" spans="1:5" ht="12.75">
      <c r="A30">
        <f t="shared" si="3"/>
        <v>2.849999999999999</v>
      </c>
      <c r="B30">
        <f>0</f>
        <v>0</v>
      </c>
      <c r="C30">
        <f t="shared" si="0"/>
        <v>-4365.525640024834</v>
      </c>
      <c r="D30">
        <f t="shared" si="1"/>
        <v>-0.0005033680492806883</v>
      </c>
      <c r="E30">
        <f t="shared" si="2"/>
        <v>-0.7172994702249806</v>
      </c>
    </row>
    <row r="31" spans="1:5" ht="12.75">
      <c r="A31">
        <f t="shared" si="3"/>
        <v>2.999999999999999</v>
      </c>
      <c r="B31">
        <f>0</f>
        <v>0</v>
      </c>
      <c r="C31">
        <f t="shared" si="0"/>
        <v>-4365.525640024834</v>
      </c>
      <c r="D31">
        <f t="shared" si="1"/>
        <v>-0.0005298611045059877</v>
      </c>
      <c r="E31">
        <f t="shared" si="2"/>
        <v>-0.7947916567589812</v>
      </c>
    </row>
    <row r="32" spans="1:5" ht="12.75">
      <c r="A32">
        <f t="shared" si="3"/>
        <v>3.149999999999999</v>
      </c>
      <c r="B32">
        <f>0</f>
        <v>0</v>
      </c>
      <c r="C32">
        <f t="shared" si="0"/>
        <v>-4365.525640024834</v>
      </c>
      <c r="D32">
        <f t="shared" si="1"/>
        <v>-0.000556354159731287</v>
      </c>
      <c r="E32">
        <f t="shared" si="2"/>
        <v>-0.8762578015767768</v>
      </c>
    </row>
    <row r="33" spans="1:5" ht="12.75">
      <c r="A33">
        <f t="shared" si="3"/>
        <v>3.299999999999999</v>
      </c>
      <c r="B33">
        <f>0</f>
        <v>0</v>
      </c>
      <c r="C33">
        <f t="shared" si="0"/>
        <v>-4365.525640024834</v>
      </c>
      <c r="D33">
        <f t="shared" si="1"/>
        <v>-0.0005828472149565863</v>
      </c>
      <c r="E33">
        <f t="shared" si="2"/>
        <v>-0.9616979046783672</v>
      </c>
    </row>
    <row r="34" spans="1:5" ht="12.75">
      <c r="A34">
        <f t="shared" si="3"/>
        <v>3.449999999999999</v>
      </c>
      <c r="B34">
        <f>0</f>
        <v>0</v>
      </c>
      <c r="C34">
        <f t="shared" si="0"/>
        <v>-4365.525640024834</v>
      </c>
      <c r="D34">
        <f t="shared" si="1"/>
        <v>-0.0006093402701818856</v>
      </c>
      <c r="E34">
        <f t="shared" si="2"/>
        <v>-1.0511119660637527</v>
      </c>
    </row>
    <row r="35" spans="1:5" ht="12.75">
      <c r="A35">
        <f t="shared" si="3"/>
        <v>3.5999999999999988</v>
      </c>
      <c r="B35">
        <f>0</f>
        <v>0</v>
      </c>
      <c r="C35">
        <f t="shared" si="0"/>
        <v>-4365.525640024834</v>
      </c>
      <c r="D35">
        <f t="shared" si="1"/>
        <v>-0.0006358333254071852</v>
      </c>
      <c r="E35">
        <f t="shared" si="2"/>
        <v>-1.144499985732933</v>
      </c>
    </row>
    <row r="36" spans="1:5" ht="12.75">
      <c r="A36">
        <f t="shared" si="3"/>
        <v>3.7499999999999987</v>
      </c>
      <c r="B36">
        <f>0</f>
        <v>0</v>
      </c>
      <c r="C36">
        <f t="shared" si="0"/>
        <v>-4365.525640024834</v>
      </c>
      <c r="D36">
        <f t="shared" si="1"/>
        <v>-0.0006623263806324845</v>
      </c>
      <c r="E36">
        <f t="shared" si="2"/>
        <v>-1.241861963685908</v>
      </c>
    </row>
    <row r="37" spans="1:5" ht="12.75">
      <c r="A37">
        <f t="shared" si="3"/>
        <v>3.8999999999999986</v>
      </c>
      <c r="B37">
        <f>0</f>
        <v>0</v>
      </c>
      <c r="C37">
        <f t="shared" si="0"/>
        <v>-4365.525640024834</v>
      </c>
      <c r="D37">
        <f t="shared" si="1"/>
        <v>-0.0006888194358577839</v>
      </c>
      <c r="E37">
        <f t="shared" si="2"/>
        <v>-1.3431978999226781</v>
      </c>
    </row>
    <row r="38" spans="1:5" ht="12.75">
      <c r="A38">
        <f t="shared" si="3"/>
        <v>4.049999999999999</v>
      </c>
      <c r="B38">
        <f>0</f>
        <v>0</v>
      </c>
      <c r="C38">
        <f t="shared" si="0"/>
        <v>-4365.525640024834</v>
      </c>
      <c r="D38">
        <f t="shared" si="1"/>
        <v>-0.0007153124910830833</v>
      </c>
      <c r="E38">
        <f t="shared" si="2"/>
        <v>-1.4485077944432434</v>
      </c>
    </row>
    <row r="39" spans="1:5" ht="12.75">
      <c r="A39">
        <f t="shared" si="3"/>
        <v>4.199999999999999</v>
      </c>
      <c r="B39">
        <f>0</f>
        <v>0</v>
      </c>
      <c r="C39">
        <f t="shared" si="0"/>
        <v>-4365.525640024834</v>
      </c>
      <c r="D39">
        <f t="shared" si="1"/>
        <v>-0.0007418055463083828</v>
      </c>
      <c r="E39">
        <f t="shared" si="2"/>
        <v>-1.5577916472476034</v>
      </c>
    </row>
    <row r="40" spans="1:5" ht="12.75">
      <c r="A40">
        <f t="shared" si="3"/>
        <v>4.35</v>
      </c>
      <c r="B40">
        <f>0</f>
        <v>0</v>
      </c>
      <c r="C40">
        <f t="shared" si="0"/>
        <v>-4365.525640024834</v>
      </c>
      <c r="D40">
        <f t="shared" si="1"/>
        <v>-0.0007682986015336823</v>
      </c>
      <c r="E40">
        <f t="shared" si="2"/>
        <v>-1.671049458335759</v>
      </c>
    </row>
    <row r="41" spans="1:5" ht="12.75">
      <c r="A41">
        <f t="shared" si="3"/>
        <v>4.5</v>
      </c>
      <c r="B41">
        <f>0</f>
        <v>0</v>
      </c>
      <c r="C41">
        <f t="shared" si="0"/>
        <v>-4365.525640024834</v>
      </c>
      <c r="D41">
        <f t="shared" si="1"/>
        <v>-0.0007947916567589817</v>
      </c>
      <c r="E41">
        <f t="shared" si="2"/>
        <v>-1.7882812277077087</v>
      </c>
    </row>
    <row r="42" spans="1:5" ht="12.75">
      <c r="A42">
        <f t="shared" si="3"/>
        <v>4.65</v>
      </c>
      <c r="B42">
        <f>0</f>
        <v>0</v>
      </c>
      <c r="C42">
        <f t="shared" si="0"/>
        <v>-4365.525640024834</v>
      </c>
      <c r="D42">
        <f t="shared" si="1"/>
        <v>-0.000821284711984281</v>
      </c>
      <c r="E42">
        <f t="shared" si="2"/>
        <v>-1.9094869553634537</v>
      </c>
    </row>
    <row r="43" spans="1:5" ht="12.75">
      <c r="A43">
        <f t="shared" si="3"/>
        <v>4.800000000000001</v>
      </c>
      <c r="B43">
        <f>0</f>
        <v>0</v>
      </c>
      <c r="C43">
        <f aca="true" t="shared" si="4" ref="C43:C74">MB</f>
        <v>-4365.525640024834</v>
      </c>
      <c r="D43">
        <f aca="true" t="shared" si="5" ref="D43:D74">(MB*1000*x*10^3)/(E*INERTIE*10^4)</f>
        <v>-0.0008477777672095806</v>
      </c>
      <c r="E43">
        <f aca="true" t="shared" si="6" ref="E43:E74">(MB*1000*x*x*10^6*0.5)/(E*INERTIE*10^4)</f>
        <v>-2.0346666413029935</v>
      </c>
    </row>
    <row r="44" spans="1:5" ht="12.75">
      <c r="A44">
        <f aca="true" t="shared" si="7" ref="A44:A75">IF(A43&lt;PORTEE,A43+(PORTEE/100),"")</f>
        <v>4.950000000000001</v>
      </c>
      <c r="B44">
        <f>0</f>
        <v>0</v>
      </c>
      <c r="C44">
        <f t="shared" si="4"/>
        <v>-4365.525640024834</v>
      </c>
      <c r="D44">
        <f t="shared" si="5"/>
        <v>-0.00087427082243488</v>
      </c>
      <c r="E44">
        <f t="shared" si="6"/>
        <v>-2.163820285526328</v>
      </c>
    </row>
    <row r="45" spans="1:5" ht="12.75">
      <c r="A45">
        <f t="shared" si="7"/>
        <v>5.100000000000001</v>
      </c>
      <c r="B45">
        <f>0</f>
        <v>0</v>
      </c>
      <c r="C45">
        <f t="shared" si="4"/>
        <v>-4365.525640024834</v>
      </c>
      <c r="D45">
        <f t="shared" si="5"/>
        <v>-0.0009007638776601794</v>
      </c>
      <c r="E45">
        <f t="shared" si="6"/>
        <v>-2.296947888033458</v>
      </c>
    </row>
    <row r="46" spans="1:5" ht="12.75">
      <c r="A46">
        <f t="shared" si="7"/>
        <v>5.250000000000002</v>
      </c>
      <c r="B46">
        <f>0</f>
        <v>0</v>
      </c>
      <c r="C46">
        <f t="shared" si="4"/>
        <v>-4365.525640024834</v>
      </c>
      <c r="D46">
        <f t="shared" si="5"/>
        <v>-0.000927256932885479</v>
      </c>
      <c r="E46">
        <f t="shared" si="6"/>
        <v>-2.4340494488243833</v>
      </c>
    </row>
    <row r="47" spans="1:5" ht="12.75">
      <c r="A47">
        <f t="shared" si="7"/>
        <v>5.400000000000002</v>
      </c>
      <c r="B47">
        <f>0</f>
        <v>0</v>
      </c>
      <c r="C47">
        <f t="shared" si="4"/>
        <v>-4365.525640024834</v>
      </c>
      <c r="D47">
        <f t="shared" si="5"/>
        <v>-0.0009537499881107784</v>
      </c>
      <c r="E47">
        <f t="shared" si="6"/>
        <v>-2.575124967899103</v>
      </c>
    </row>
    <row r="48" spans="1:5" ht="12.75">
      <c r="A48">
        <f t="shared" si="7"/>
        <v>5.5500000000000025</v>
      </c>
      <c r="B48">
        <f>0</f>
        <v>0</v>
      </c>
      <c r="C48">
        <f t="shared" si="4"/>
        <v>-4365.525640024834</v>
      </c>
      <c r="D48">
        <f t="shared" si="5"/>
        <v>-0.0009802430433360778</v>
      </c>
      <c r="E48">
        <f t="shared" si="6"/>
        <v>-2.7201744452576175</v>
      </c>
    </row>
    <row r="49" spans="1:5" ht="12.75">
      <c r="A49">
        <f t="shared" si="7"/>
        <v>5.700000000000003</v>
      </c>
      <c r="B49">
        <f>0</f>
        <v>0</v>
      </c>
      <c r="C49">
        <f t="shared" si="4"/>
        <v>-4365.525640024834</v>
      </c>
      <c r="D49">
        <f t="shared" si="5"/>
        <v>-0.0010067360985613774</v>
      </c>
      <c r="E49">
        <f t="shared" si="6"/>
        <v>-2.8691978808999266</v>
      </c>
    </row>
    <row r="50" spans="1:5" ht="12.75">
      <c r="A50">
        <f t="shared" si="7"/>
        <v>5.850000000000003</v>
      </c>
      <c r="B50">
        <f>0</f>
        <v>0</v>
      </c>
      <c r="C50">
        <f t="shared" si="4"/>
        <v>-4365.525640024834</v>
      </c>
      <c r="D50">
        <f t="shared" si="5"/>
        <v>-0.0010332291537866768</v>
      </c>
      <c r="E50">
        <f t="shared" si="6"/>
        <v>-3.022195274826031</v>
      </c>
    </row>
    <row r="51" spans="1:5" ht="12.75">
      <c r="A51">
        <f t="shared" si="7"/>
        <v>6.0000000000000036</v>
      </c>
      <c r="B51">
        <f>0</f>
        <v>0</v>
      </c>
      <c r="C51">
        <f t="shared" si="4"/>
        <v>-4365.525640024834</v>
      </c>
      <c r="D51">
        <f t="shared" si="5"/>
        <v>-0.001059722209011976</v>
      </c>
      <c r="E51">
        <f t="shared" si="6"/>
        <v>-3.1791666270359307</v>
      </c>
    </row>
    <row r="52" spans="1:5" ht="12.75">
      <c r="A52">
        <f t="shared" si="7"/>
        <v>6.150000000000004</v>
      </c>
      <c r="B52">
        <f>0</f>
        <v>0</v>
      </c>
      <c r="C52">
        <f t="shared" si="4"/>
        <v>-4365.525640024834</v>
      </c>
      <c r="D52">
        <f t="shared" si="5"/>
        <v>-0.0010862152642372755</v>
      </c>
      <c r="E52">
        <f t="shared" si="6"/>
        <v>-3.340111937529625</v>
      </c>
    </row>
    <row r="53" spans="1:5" ht="12.75">
      <c r="A53">
        <f t="shared" si="7"/>
        <v>6.300000000000004</v>
      </c>
      <c r="B53">
        <f>0</f>
        <v>0</v>
      </c>
      <c r="C53">
        <f t="shared" si="4"/>
        <v>-4365.525640024834</v>
      </c>
      <c r="D53">
        <f t="shared" si="5"/>
        <v>-0.0011127083194625751</v>
      </c>
      <c r="E53">
        <f t="shared" si="6"/>
        <v>-3.505031206307114</v>
      </c>
    </row>
    <row r="54" spans="1:5" ht="12.75">
      <c r="A54">
        <f t="shared" si="7"/>
        <v>6.450000000000005</v>
      </c>
      <c r="B54">
        <f>0</f>
        <v>0</v>
      </c>
      <c r="C54">
        <f t="shared" si="4"/>
        <v>-4365.525640024834</v>
      </c>
      <c r="D54">
        <f t="shared" si="5"/>
        <v>-0.0011392013746878748</v>
      </c>
      <c r="E54">
        <f t="shared" si="6"/>
        <v>-3.6739244333683985</v>
      </c>
    </row>
    <row r="55" spans="1:5" ht="12.75">
      <c r="A55">
        <f t="shared" si="7"/>
        <v>6.600000000000005</v>
      </c>
      <c r="B55">
        <f>0</f>
        <v>0</v>
      </c>
      <c r="C55">
        <f t="shared" si="4"/>
        <v>-4365.525640024834</v>
      </c>
      <c r="D55">
        <f t="shared" si="5"/>
        <v>-0.0011656944299131742</v>
      </c>
      <c r="E55">
        <f t="shared" si="6"/>
        <v>-3.846791618713477</v>
      </c>
    </row>
    <row r="56" spans="1:5" ht="12.75">
      <c r="A56">
        <f t="shared" si="7"/>
        <v>6.750000000000005</v>
      </c>
      <c r="B56">
        <f>0</f>
        <v>0</v>
      </c>
      <c r="C56">
        <f t="shared" si="4"/>
        <v>-4365.525640024834</v>
      </c>
      <c r="D56">
        <f t="shared" si="5"/>
        <v>-0.0011921874851384734</v>
      </c>
      <c r="E56">
        <f t="shared" si="6"/>
        <v>-4.023632762342352</v>
      </c>
    </row>
    <row r="57" spans="1:5" ht="12.75">
      <c r="A57">
        <f t="shared" si="7"/>
        <v>6.900000000000006</v>
      </c>
      <c r="B57">
        <f>0</f>
        <v>0</v>
      </c>
      <c r="C57">
        <f t="shared" si="4"/>
        <v>-4365.525640024834</v>
      </c>
      <c r="D57">
        <f t="shared" si="5"/>
        <v>-0.001218680540363773</v>
      </c>
      <c r="E57">
        <f t="shared" si="6"/>
        <v>-4.20444786425502</v>
      </c>
    </row>
    <row r="58" spans="1:5" ht="12.75">
      <c r="A58">
        <f t="shared" si="7"/>
        <v>7.050000000000006</v>
      </c>
      <c r="B58">
        <f>0</f>
        <v>0</v>
      </c>
      <c r="C58">
        <f t="shared" si="4"/>
        <v>-4365.525640024834</v>
      </c>
      <c r="D58">
        <f t="shared" si="5"/>
        <v>-0.0012451735955890724</v>
      </c>
      <c r="E58">
        <f t="shared" si="6"/>
        <v>-4.389236924451484</v>
      </c>
    </row>
    <row r="59" spans="1:5" ht="12.75">
      <c r="A59">
        <f t="shared" si="7"/>
        <v>7.200000000000006</v>
      </c>
      <c r="B59">
        <f>0</f>
        <v>0</v>
      </c>
      <c r="C59">
        <f t="shared" si="4"/>
        <v>-4365.525640024834</v>
      </c>
      <c r="D59">
        <f t="shared" si="5"/>
        <v>-0.0012716666508143719</v>
      </c>
      <c r="E59">
        <f t="shared" si="6"/>
        <v>-4.577999942931743</v>
      </c>
    </row>
    <row r="60" spans="1:5" ht="12.75">
      <c r="A60">
        <f t="shared" si="7"/>
        <v>7.350000000000007</v>
      </c>
      <c r="B60">
        <f>0</f>
        <v>0</v>
      </c>
      <c r="C60">
        <f t="shared" si="4"/>
        <v>-4365.525640024834</v>
      </c>
      <c r="D60">
        <f t="shared" si="5"/>
        <v>-0.001298159706039671</v>
      </c>
      <c r="E60">
        <f t="shared" si="6"/>
        <v>-4.770736919695795</v>
      </c>
    </row>
    <row r="61" spans="1:5" ht="12.75">
      <c r="A61">
        <f t="shared" si="7"/>
        <v>7.500000000000007</v>
      </c>
      <c r="B61">
        <f>0</f>
        <v>0</v>
      </c>
      <c r="C61">
        <f t="shared" si="4"/>
        <v>-4365.525640024834</v>
      </c>
      <c r="D61">
        <f t="shared" si="5"/>
        <v>-0.0013246527612649707</v>
      </c>
      <c r="E61">
        <f t="shared" si="6"/>
        <v>-4.967447854743645</v>
      </c>
    </row>
    <row r="62" spans="1:5" ht="12.75">
      <c r="A62">
        <f t="shared" si="7"/>
        <v>7.6500000000000075</v>
      </c>
      <c r="B62">
        <f>0</f>
        <v>0</v>
      </c>
      <c r="C62">
        <f t="shared" si="4"/>
        <v>-4365.525640024834</v>
      </c>
      <c r="D62">
        <f t="shared" si="5"/>
        <v>-0.0013511458164902701</v>
      </c>
      <c r="E62">
        <f t="shared" si="6"/>
        <v>-5.168132748075288</v>
      </c>
    </row>
    <row r="63" spans="1:5" ht="12.75">
      <c r="A63">
        <f t="shared" si="7"/>
        <v>7.800000000000008</v>
      </c>
      <c r="B63">
        <f>0</f>
        <v>0</v>
      </c>
      <c r="C63">
        <f t="shared" si="4"/>
        <v>-4365.525640024834</v>
      </c>
      <c r="D63">
        <f t="shared" si="5"/>
        <v>-0.0013776388717155698</v>
      </c>
      <c r="E63">
        <f t="shared" si="6"/>
        <v>-5.372791599690727</v>
      </c>
    </row>
    <row r="64" spans="1:5" ht="12.75">
      <c r="A64">
        <f t="shared" si="7"/>
        <v>7.950000000000008</v>
      </c>
      <c r="B64">
        <f>0</f>
        <v>0</v>
      </c>
      <c r="C64">
        <f t="shared" si="4"/>
        <v>-4365.525640024834</v>
      </c>
      <c r="D64">
        <f t="shared" si="5"/>
        <v>-0.0014041319269408692</v>
      </c>
      <c r="E64">
        <f t="shared" si="6"/>
        <v>-5.58142440958996</v>
      </c>
    </row>
    <row r="65" spans="1:5" ht="12.75">
      <c r="A65">
        <f t="shared" si="7"/>
        <v>8.100000000000009</v>
      </c>
      <c r="B65">
        <f>0</f>
        <v>0</v>
      </c>
      <c r="C65">
        <f t="shared" si="4"/>
        <v>-4365.525640024834</v>
      </c>
      <c r="D65">
        <f t="shared" si="5"/>
        <v>-0.0014306249821661684</v>
      </c>
      <c r="E65">
        <f t="shared" si="6"/>
        <v>-5.794031177772988</v>
      </c>
    </row>
    <row r="66" spans="1:5" ht="12.75">
      <c r="A66">
        <f t="shared" si="7"/>
        <v>8.250000000000009</v>
      </c>
      <c r="B66">
        <f>0</f>
        <v>0</v>
      </c>
      <c r="C66">
        <f t="shared" si="4"/>
        <v>-4365.525640024834</v>
      </c>
      <c r="D66">
        <f t="shared" si="5"/>
        <v>-0.001457118037391468</v>
      </c>
      <c r="E66">
        <f t="shared" si="6"/>
        <v>-6.010611904239812</v>
      </c>
    </row>
    <row r="67" spans="1:5" ht="12.75">
      <c r="A67">
        <f t="shared" si="7"/>
        <v>8.40000000000001</v>
      </c>
      <c r="B67">
        <f>0</f>
        <v>0</v>
      </c>
      <c r="C67">
        <f t="shared" si="4"/>
        <v>-4365.525640024834</v>
      </c>
      <c r="D67">
        <f t="shared" si="5"/>
        <v>-0.0014836110926167675</v>
      </c>
      <c r="E67">
        <f t="shared" si="6"/>
        <v>-6.231166588990431</v>
      </c>
    </row>
    <row r="68" spans="1:5" ht="12.75">
      <c r="A68">
        <f t="shared" si="7"/>
        <v>8.55000000000001</v>
      </c>
      <c r="B68">
        <f>0</f>
        <v>0</v>
      </c>
      <c r="C68">
        <f t="shared" si="4"/>
        <v>-4365.525640024834</v>
      </c>
      <c r="D68">
        <f t="shared" si="5"/>
        <v>-0.0015101041478420667</v>
      </c>
      <c r="E68">
        <f t="shared" si="6"/>
        <v>-6.455695232024843</v>
      </c>
    </row>
    <row r="69" spans="1:5" ht="12.75">
      <c r="A69">
        <f t="shared" si="7"/>
        <v>8.70000000000001</v>
      </c>
      <c r="B69">
        <f>0</f>
        <v>0</v>
      </c>
      <c r="C69">
        <f t="shared" si="4"/>
        <v>-4365.525640024834</v>
      </c>
      <c r="D69">
        <f t="shared" si="5"/>
        <v>-0.0015365972030673663</v>
      </c>
      <c r="E69">
        <f t="shared" si="6"/>
        <v>-6.684197833343051</v>
      </c>
    </row>
    <row r="70" spans="1:5" ht="12.75">
      <c r="A70">
        <f t="shared" si="7"/>
        <v>8.85000000000001</v>
      </c>
      <c r="B70">
        <f>0</f>
        <v>0</v>
      </c>
      <c r="C70">
        <f t="shared" si="4"/>
        <v>-4365.525640024834</v>
      </c>
      <c r="D70">
        <f t="shared" si="5"/>
        <v>-0.0015630902582926657</v>
      </c>
      <c r="E70">
        <f t="shared" si="6"/>
        <v>-6.916674392945055</v>
      </c>
    </row>
    <row r="71" spans="1:5" ht="12.75">
      <c r="A71">
        <f t="shared" si="7"/>
        <v>9.00000000000001</v>
      </c>
      <c r="B71">
        <f>0</f>
        <v>0</v>
      </c>
      <c r="C71">
        <f t="shared" si="4"/>
        <v>-4365.525640024834</v>
      </c>
      <c r="D71">
        <f t="shared" si="5"/>
        <v>-0.0015895833135179654</v>
      </c>
      <c r="E71">
        <f t="shared" si="6"/>
        <v>-7.153124910830853</v>
      </c>
    </row>
    <row r="72" spans="1:5" ht="12.75">
      <c r="A72">
        <f t="shared" si="7"/>
        <v>9.150000000000011</v>
      </c>
      <c r="B72">
        <f>0</f>
        <v>0</v>
      </c>
      <c r="C72">
        <f t="shared" si="4"/>
        <v>-4365.525640024834</v>
      </c>
      <c r="D72">
        <f t="shared" si="5"/>
        <v>-0.0016160763687432646</v>
      </c>
      <c r="E72">
        <f t="shared" si="6"/>
        <v>-7.393549387000445</v>
      </c>
    </row>
    <row r="73" spans="1:5" ht="12.75">
      <c r="A73">
        <f t="shared" si="7"/>
        <v>9.300000000000011</v>
      </c>
      <c r="B73">
        <f>0</f>
        <v>0</v>
      </c>
      <c r="C73">
        <f t="shared" si="4"/>
        <v>-4365.525640024834</v>
      </c>
      <c r="D73">
        <f t="shared" si="5"/>
        <v>-0.001642569423968564</v>
      </c>
      <c r="E73">
        <f t="shared" si="6"/>
        <v>-7.637947821453831</v>
      </c>
    </row>
    <row r="74" spans="1:5" ht="12.75">
      <c r="A74">
        <f t="shared" si="7"/>
        <v>9.450000000000012</v>
      </c>
      <c r="B74">
        <f>0</f>
        <v>0</v>
      </c>
      <c r="C74">
        <f t="shared" si="4"/>
        <v>-4365.525640024834</v>
      </c>
      <c r="D74">
        <f t="shared" si="5"/>
        <v>-0.0016690624791938636</v>
      </c>
      <c r="E74">
        <f t="shared" si="6"/>
        <v>-7.886320214191015</v>
      </c>
    </row>
    <row r="75" spans="1:5" ht="12.75">
      <c r="A75">
        <f t="shared" si="7"/>
        <v>9.600000000000012</v>
      </c>
      <c r="B75">
        <f>0</f>
        <v>0</v>
      </c>
      <c r="C75">
        <f aca="true" t="shared" si="8" ref="C75:C111">MB</f>
        <v>-4365.525640024834</v>
      </c>
      <c r="D75">
        <f aca="true" t="shared" si="9" ref="D75:D111">(MB*1000*x*10^3)/(E*INERTIE*10^4)</f>
        <v>-0.0016955555344191629</v>
      </c>
      <c r="E75">
        <f aca="true" t="shared" si="10" ref="E75:E111">(MB*1000*x*x*10^6*0.5)/(E*INERTIE*10^4)</f>
        <v>-8.138666565211992</v>
      </c>
    </row>
    <row r="76" spans="1:5" ht="12.75">
      <c r="A76">
        <f aca="true" t="shared" si="11" ref="A76:A111">IF(A75&lt;PORTEE,A75+(PORTEE/100),"")</f>
        <v>9.750000000000012</v>
      </c>
      <c r="B76">
        <f>0</f>
        <v>0</v>
      </c>
      <c r="C76">
        <f t="shared" si="8"/>
        <v>-4365.525640024834</v>
      </c>
      <c r="D76">
        <f t="shared" si="9"/>
        <v>-0.0017220485896444625</v>
      </c>
      <c r="E76">
        <f t="shared" si="10"/>
        <v>-8.394986874516766</v>
      </c>
    </row>
    <row r="77" spans="1:5" ht="12.75">
      <c r="A77">
        <f t="shared" si="11"/>
        <v>9.900000000000013</v>
      </c>
      <c r="B77">
        <f>0</f>
        <v>0</v>
      </c>
      <c r="C77">
        <f t="shared" si="8"/>
        <v>-4365.525640024834</v>
      </c>
      <c r="D77">
        <f t="shared" si="9"/>
        <v>-0.0017485416448697621</v>
      </c>
      <c r="E77">
        <f t="shared" si="10"/>
        <v>-8.655281142105334</v>
      </c>
    </row>
    <row r="78" spans="1:5" ht="12.75">
      <c r="A78">
        <f t="shared" si="11"/>
        <v>10.050000000000013</v>
      </c>
      <c r="B78">
        <f>0</f>
        <v>0</v>
      </c>
      <c r="C78">
        <f t="shared" si="8"/>
        <v>-4365.525640024834</v>
      </c>
      <c r="D78">
        <f t="shared" si="9"/>
        <v>-0.0017750347000950616</v>
      </c>
      <c r="E78">
        <f t="shared" si="10"/>
        <v>-8.919549367977696</v>
      </c>
    </row>
    <row r="79" spans="1:5" ht="12.75">
      <c r="A79">
        <f t="shared" si="11"/>
        <v>10.200000000000014</v>
      </c>
      <c r="B79">
        <f>0</f>
        <v>0</v>
      </c>
      <c r="C79">
        <f t="shared" si="8"/>
        <v>-4365.525640024834</v>
      </c>
      <c r="D79">
        <f t="shared" si="9"/>
        <v>-0.001801527755320361</v>
      </c>
      <c r="E79">
        <f t="shared" si="10"/>
        <v>-9.187791552133852</v>
      </c>
    </row>
    <row r="80" spans="1:5" ht="12.75">
      <c r="A80">
        <f t="shared" si="11"/>
        <v>10.350000000000014</v>
      </c>
      <c r="B80">
        <f>0</f>
        <v>0</v>
      </c>
      <c r="C80">
        <f t="shared" si="8"/>
        <v>-4365.525640024834</v>
      </c>
      <c r="D80">
        <f t="shared" si="9"/>
        <v>-0.0018280208105456604</v>
      </c>
      <c r="E80">
        <f t="shared" si="10"/>
        <v>-9.460007694573806</v>
      </c>
    </row>
    <row r="81" spans="1:5" ht="12.75">
      <c r="A81">
        <f t="shared" si="11"/>
        <v>10.500000000000014</v>
      </c>
      <c r="B81">
        <f>0</f>
        <v>0</v>
      </c>
      <c r="C81">
        <f t="shared" si="8"/>
        <v>-4365.525640024834</v>
      </c>
      <c r="D81">
        <f t="shared" si="9"/>
        <v>-0.0018545138657709596</v>
      </c>
      <c r="E81">
        <f t="shared" si="10"/>
        <v>-9.736197795297553</v>
      </c>
    </row>
    <row r="82" spans="1:5" ht="12.75">
      <c r="A82">
        <f t="shared" si="11"/>
        <v>10.650000000000015</v>
      </c>
      <c r="B82">
        <f>0</f>
        <v>0</v>
      </c>
      <c r="C82">
        <f t="shared" si="8"/>
        <v>-4365.525640024834</v>
      </c>
      <c r="D82">
        <f t="shared" si="9"/>
        <v>-0.0018810069209962592</v>
      </c>
      <c r="E82">
        <f t="shared" si="10"/>
        <v>-10.016361854305094</v>
      </c>
    </row>
    <row r="83" spans="1:5" ht="12.75">
      <c r="A83">
        <f t="shared" si="11"/>
        <v>10.800000000000015</v>
      </c>
      <c r="B83">
        <f>0</f>
        <v>0</v>
      </c>
      <c r="C83">
        <f t="shared" si="8"/>
        <v>-4365.525640024834</v>
      </c>
      <c r="D83">
        <f t="shared" si="9"/>
        <v>-0.0019074999762215587</v>
      </c>
      <c r="E83">
        <f t="shared" si="10"/>
        <v>-10.30049987159643</v>
      </c>
    </row>
    <row r="84" spans="1:5" ht="12.75">
      <c r="A84">
        <f t="shared" si="11"/>
        <v>10.950000000000015</v>
      </c>
      <c r="B84">
        <f>0</f>
        <v>0</v>
      </c>
      <c r="C84">
        <f t="shared" si="8"/>
        <v>-4365.525640024834</v>
      </c>
      <c r="D84">
        <f t="shared" si="9"/>
        <v>-0.0019339930314468583</v>
      </c>
      <c r="E84">
        <f t="shared" si="10"/>
        <v>-10.588611847171563</v>
      </c>
    </row>
    <row r="85" spans="1:5" ht="12.75">
      <c r="A85">
        <f t="shared" si="11"/>
        <v>11.100000000000016</v>
      </c>
      <c r="B85">
        <f>0</f>
        <v>0</v>
      </c>
      <c r="C85">
        <f t="shared" si="8"/>
        <v>-4365.525640024834</v>
      </c>
      <c r="D85">
        <f t="shared" si="9"/>
        <v>-0.0019604860866721577</v>
      </c>
      <c r="E85">
        <f t="shared" si="10"/>
        <v>-10.88069778103049</v>
      </c>
    </row>
    <row r="86" spans="1:5" ht="12.75">
      <c r="A86">
        <f t="shared" si="11"/>
        <v>11.250000000000016</v>
      </c>
      <c r="B86">
        <f>0</f>
        <v>0</v>
      </c>
      <c r="C86">
        <f t="shared" si="8"/>
        <v>-4365.525640024834</v>
      </c>
      <c r="D86">
        <f t="shared" si="9"/>
        <v>-0.0019869791418974567</v>
      </c>
      <c r="E86">
        <f t="shared" si="10"/>
        <v>-11.17675767317321</v>
      </c>
    </row>
    <row r="87" spans="1:5" ht="12.75">
      <c r="A87">
        <f t="shared" si="11"/>
        <v>11.400000000000016</v>
      </c>
      <c r="B87">
        <f>0</f>
        <v>0</v>
      </c>
      <c r="C87">
        <f t="shared" si="8"/>
        <v>-4365.525640024834</v>
      </c>
      <c r="D87">
        <f t="shared" si="9"/>
        <v>-0.0020134721971227566</v>
      </c>
      <c r="E87">
        <f t="shared" si="10"/>
        <v>-11.47679152359973</v>
      </c>
    </row>
    <row r="88" spans="1:5" ht="12.75">
      <c r="A88">
        <f t="shared" si="11"/>
        <v>11.550000000000017</v>
      </c>
      <c r="B88">
        <f>0</f>
        <v>0</v>
      </c>
      <c r="C88">
        <f t="shared" si="8"/>
        <v>-4365.525640024834</v>
      </c>
      <c r="D88">
        <f t="shared" si="9"/>
        <v>-0.002039965252348056</v>
      </c>
      <c r="E88">
        <f t="shared" si="10"/>
        <v>-11.780799332310039</v>
      </c>
    </row>
    <row r="89" spans="1:5" ht="12.75">
      <c r="A89">
        <f t="shared" si="11"/>
        <v>11.700000000000017</v>
      </c>
      <c r="B89">
        <f>0</f>
        <v>0</v>
      </c>
      <c r="C89">
        <f t="shared" si="8"/>
        <v>-4365.525640024834</v>
      </c>
      <c r="D89">
        <f t="shared" si="9"/>
        <v>-0.0020664583075733554</v>
      </c>
      <c r="E89">
        <f t="shared" si="10"/>
        <v>-12.088781099304146</v>
      </c>
    </row>
    <row r="90" spans="1:5" ht="12.75">
      <c r="A90">
        <f t="shared" si="11"/>
        <v>11.850000000000017</v>
      </c>
      <c r="B90">
        <f>0</f>
        <v>0</v>
      </c>
      <c r="C90">
        <f t="shared" si="8"/>
        <v>-4365.525640024834</v>
      </c>
      <c r="D90">
        <f t="shared" si="9"/>
        <v>-0.002092951362798655</v>
      </c>
      <c r="E90">
        <f t="shared" si="10"/>
        <v>-12.400736824582049</v>
      </c>
    </row>
    <row r="91" spans="1:5" ht="12.75">
      <c r="A91">
        <f t="shared" si="11"/>
        <v>12.000000000000018</v>
      </c>
      <c r="B91">
        <f>0</f>
        <v>0</v>
      </c>
      <c r="C91">
        <f t="shared" si="8"/>
        <v>-4365.525640024834</v>
      </c>
      <c r="D91">
        <f t="shared" si="9"/>
        <v>-0.0021194444180239543</v>
      </c>
      <c r="E91">
        <f t="shared" si="10"/>
        <v>-12.716666508143742</v>
      </c>
    </row>
    <row r="92" spans="1:5" ht="12.75">
      <c r="A92">
        <f t="shared" si="11"/>
        <v>12.150000000000018</v>
      </c>
      <c r="B92">
        <f>0</f>
        <v>0</v>
      </c>
      <c r="C92">
        <f t="shared" si="8"/>
        <v>-4365.525640024834</v>
      </c>
      <c r="D92">
        <f t="shared" si="9"/>
        <v>-0.0021459374732492537</v>
      </c>
      <c r="E92">
        <f t="shared" si="10"/>
        <v>-13.036570149989236</v>
      </c>
    </row>
    <row r="93" spans="1:5" ht="12.75">
      <c r="A93">
        <f t="shared" si="11"/>
        <v>12.300000000000018</v>
      </c>
      <c r="B93">
        <f>0</f>
        <v>0</v>
      </c>
      <c r="C93">
        <f t="shared" si="8"/>
        <v>-4365.525640024834</v>
      </c>
      <c r="D93">
        <f t="shared" si="9"/>
        <v>-0.002172430528474553</v>
      </c>
      <c r="E93">
        <f t="shared" si="10"/>
        <v>-13.36044775011852</v>
      </c>
    </row>
    <row r="94" spans="1:5" ht="12.75">
      <c r="A94">
        <f t="shared" si="11"/>
        <v>12.450000000000019</v>
      </c>
      <c r="B94">
        <f>0</f>
        <v>0</v>
      </c>
      <c r="C94">
        <f t="shared" si="8"/>
        <v>-4365.525640024834</v>
      </c>
      <c r="D94">
        <f t="shared" si="9"/>
        <v>-0.0021989235836998525</v>
      </c>
      <c r="E94">
        <f t="shared" si="10"/>
        <v>-13.688299308531604</v>
      </c>
    </row>
    <row r="95" spans="1:5" ht="12.75">
      <c r="A95">
        <f t="shared" si="11"/>
        <v>12.60000000000002</v>
      </c>
      <c r="B95">
        <f>0</f>
        <v>0</v>
      </c>
      <c r="C95">
        <f t="shared" si="8"/>
        <v>-4365.525640024834</v>
      </c>
      <c r="D95">
        <f t="shared" si="9"/>
        <v>-0.0022254166389251524</v>
      </c>
      <c r="E95">
        <f t="shared" si="10"/>
        <v>-14.020124825228478</v>
      </c>
    </row>
    <row r="96" spans="1:5" ht="12.75">
      <c r="A96">
        <f t="shared" si="11"/>
        <v>12.75000000000002</v>
      </c>
      <c r="B96">
        <f>0</f>
        <v>0</v>
      </c>
      <c r="C96">
        <f t="shared" si="8"/>
        <v>-4365.525640024834</v>
      </c>
      <c r="D96">
        <f t="shared" si="9"/>
        <v>-0.0022519096941504514</v>
      </c>
      <c r="E96">
        <f t="shared" si="10"/>
        <v>-14.35592430020915</v>
      </c>
    </row>
    <row r="97" spans="1:5" ht="12.75">
      <c r="A97">
        <f t="shared" si="11"/>
        <v>12.90000000000002</v>
      </c>
      <c r="B97">
        <f>0</f>
        <v>0</v>
      </c>
      <c r="C97">
        <f t="shared" si="8"/>
        <v>-4365.525640024834</v>
      </c>
      <c r="D97">
        <f t="shared" si="9"/>
        <v>-0.0022784027493757512</v>
      </c>
      <c r="E97">
        <f t="shared" si="10"/>
        <v>-14.695697733473619</v>
      </c>
    </row>
    <row r="98" spans="1:5" ht="12.75">
      <c r="A98">
        <f t="shared" si="11"/>
        <v>13.05000000000002</v>
      </c>
      <c r="B98">
        <f>0</f>
        <v>0</v>
      </c>
      <c r="C98">
        <f t="shared" si="8"/>
        <v>-4365.525640024834</v>
      </c>
      <c r="D98">
        <f t="shared" si="9"/>
        <v>-0.0023048958046010507</v>
      </c>
      <c r="E98">
        <f t="shared" si="10"/>
        <v>-15.039445125021878</v>
      </c>
    </row>
    <row r="99" spans="1:5" ht="12.75">
      <c r="A99">
        <f t="shared" si="11"/>
        <v>13.20000000000002</v>
      </c>
      <c r="B99">
        <f>0</f>
        <v>0</v>
      </c>
      <c r="C99">
        <f t="shared" si="8"/>
        <v>-4365.525640024834</v>
      </c>
      <c r="D99">
        <f t="shared" si="9"/>
        <v>-0.0023313888598263497</v>
      </c>
      <c r="E99">
        <f t="shared" si="10"/>
        <v>-15.387166474853935</v>
      </c>
    </row>
    <row r="100" spans="1:5" ht="12.75">
      <c r="A100">
        <f t="shared" si="11"/>
        <v>13.350000000000021</v>
      </c>
      <c r="B100">
        <f>0</f>
        <v>0</v>
      </c>
      <c r="C100">
        <f t="shared" si="8"/>
        <v>-4365.525640024834</v>
      </c>
      <c r="D100">
        <f t="shared" si="9"/>
        <v>-0.0023578819150516495</v>
      </c>
      <c r="E100">
        <f t="shared" si="10"/>
        <v>-15.738861782969785</v>
      </c>
    </row>
    <row r="101" spans="1:5" ht="12.75">
      <c r="A101">
        <f t="shared" si="11"/>
        <v>13.500000000000021</v>
      </c>
      <c r="B101">
        <f>0</f>
        <v>0</v>
      </c>
      <c r="C101">
        <f t="shared" si="8"/>
        <v>-4365.525640024834</v>
      </c>
      <c r="D101">
        <f t="shared" si="9"/>
        <v>-0.002384374970276949</v>
      </c>
      <c r="E101">
        <f t="shared" si="10"/>
        <v>-16.09453104936943</v>
      </c>
    </row>
    <row r="102" spans="1:5" ht="12.75">
      <c r="A102">
        <f t="shared" si="11"/>
        <v>13.650000000000022</v>
      </c>
      <c r="B102">
        <f>0</f>
        <v>0</v>
      </c>
      <c r="C102">
        <f t="shared" si="8"/>
        <v>-4365.525640024834</v>
      </c>
      <c r="D102">
        <f t="shared" si="9"/>
        <v>-0.0024108680255022484</v>
      </c>
      <c r="E102">
        <f t="shared" si="10"/>
        <v>-16.45417427405287</v>
      </c>
    </row>
    <row r="103" spans="1:5" ht="12.75">
      <c r="A103">
        <f t="shared" si="11"/>
        <v>13.800000000000022</v>
      </c>
      <c r="B103">
        <f>0</f>
        <v>0</v>
      </c>
      <c r="C103">
        <f t="shared" si="8"/>
        <v>-4365.525640024834</v>
      </c>
      <c r="D103">
        <f t="shared" si="9"/>
        <v>-0.0024373610807275478</v>
      </c>
      <c r="E103">
        <f t="shared" si="10"/>
        <v>-16.817791457020107</v>
      </c>
    </row>
    <row r="104" spans="1:5" ht="12.75">
      <c r="A104">
        <f t="shared" si="11"/>
        <v>13.950000000000022</v>
      </c>
      <c r="B104">
        <f>0</f>
        <v>0</v>
      </c>
      <c r="C104">
        <f t="shared" si="8"/>
        <v>-4365.525640024834</v>
      </c>
      <c r="D104">
        <f t="shared" si="9"/>
        <v>-0.002463854135952847</v>
      </c>
      <c r="E104">
        <f t="shared" si="10"/>
        <v>-17.185382598271133</v>
      </c>
    </row>
    <row r="105" spans="1:5" ht="12.75">
      <c r="A105">
        <f t="shared" si="11"/>
        <v>14.100000000000023</v>
      </c>
      <c r="B105">
        <f>0</f>
        <v>0</v>
      </c>
      <c r="C105">
        <f t="shared" si="8"/>
        <v>-4365.525640024834</v>
      </c>
      <c r="D105">
        <f t="shared" si="9"/>
        <v>-0.0024903471911781466</v>
      </c>
      <c r="E105">
        <f t="shared" si="10"/>
        <v>-17.55694769780596</v>
      </c>
    </row>
    <row r="106" spans="1:5" ht="12.75">
      <c r="A106">
        <f t="shared" si="11"/>
        <v>14.250000000000023</v>
      </c>
      <c r="B106">
        <f>0</f>
        <v>0</v>
      </c>
      <c r="C106">
        <f t="shared" si="8"/>
        <v>-4365.525640024834</v>
      </c>
      <c r="D106">
        <f t="shared" si="9"/>
        <v>-0.002516840246403446</v>
      </c>
      <c r="E106">
        <f t="shared" si="10"/>
        <v>-17.932486755624584</v>
      </c>
    </row>
    <row r="107" spans="1:5" ht="12.75">
      <c r="A107">
        <f t="shared" si="11"/>
        <v>14.400000000000023</v>
      </c>
      <c r="B107">
        <f>0</f>
        <v>0</v>
      </c>
      <c r="C107">
        <f t="shared" si="8"/>
        <v>-4365.525640024834</v>
      </c>
      <c r="D107">
        <f t="shared" si="9"/>
        <v>-0.0025433333016287455</v>
      </c>
      <c r="E107">
        <f t="shared" si="10"/>
        <v>-18.311999771726995</v>
      </c>
    </row>
    <row r="108" spans="1:5" ht="12.75">
      <c r="A108">
        <f t="shared" si="11"/>
        <v>14.550000000000024</v>
      </c>
      <c r="B108">
        <f>0</f>
        <v>0</v>
      </c>
      <c r="C108">
        <f t="shared" si="8"/>
        <v>-4365.525640024834</v>
      </c>
      <c r="D108">
        <f t="shared" si="9"/>
        <v>-0.002569826356854045</v>
      </c>
      <c r="E108">
        <f t="shared" si="10"/>
        <v>-18.695486746113207</v>
      </c>
    </row>
    <row r="109" spans="1:5" ht="12.75">
      <c r="A109">
        <f t="shared" si="11"/>
        <v>14.700000000000024</v>
      </c>
      <c r="B109">
        <f>0</f>
        <v>0</v>
      </c>
      <c r="C109">
        <f t="shared" si="8"/>
        <v>-4365.525640024834</v>
      </c>
      <c r="D109">
        <f t="shared" si="9"/>
        <v>-0.0025963194120793443</v>
      </c>
      <c r="E109">
        <f t="shared" si="10"/>
        <v>-19.082947678783214</v>
      </c>
    </row>
    <row r="110" spans="1:5" ht="12.75">
      <c r="A110">
        <f t="shared" si="11"/>
        <v>14.850000000000025</v>
      </c>
      <c r="B110">
        <f>0</f>
        <v>0</v>
      </c>
      <c r="C110">
        <f t="shared" si="8"/>
        <v>-4365.525640024834</v>
      </c>
      <c r="D110">
        <f t="shared" si="9"/>
        <v>-0.002622812467304644</v>
      </c>
      <c r="E110">
        <f t="shared" si="10"/>
        <v>-19.474382569737017</v>
      </c>
    </row>
    <row r="111" spans="1:5" ht="12.75">
      <c r="A111">
        <f t="shared" si="11"/>
        <v>15.000000000000025</v>
      </c>
      <c r="B111">
        <f>0</f>
        <v>0</v>
      </c>
      <c r="C111">
        <f t="shared" si="8"/>
        <v>-4365.525640024834</v>
      </c>
      <c r="D111">
        <f t="shared" si="9"/>
        <v>-0.0026493055225299436</v>
      </c>
      <c r="E111">
        <f t="shared" si="10"/>
        <v>-19.869791418974607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9:E111"/>
  <sheetViews>
    <sheetView zoomScalePageLayoutView="0" workbookViewId="0" topLeftCell="A5">
      <selection activeCell="E12" sqref="E12"/>
    </sheetView>
  </sheetViews>
  <sheetFormatPr defaultColWidth="11.421875" defaultRowHeight="12.75"/>
  <sheetData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41">
        <f>IF(x&lt;LANG1,-FORCE1,0)</f>
        <v>-2500</v>
      </c>
      <c r="C11" s="40">
        <f>IF(x&lt;LANG1,FORCE1*(x-LANG1),0)</f>
        <v>-17500</v>
      </c>
      <c r="D11" s="23">
        <f>IF(x&lt;LANG1,(FORCE1*(0.5*(x)^2*10^6-LANG1*x*10^6)/(E*INERTIE*10^4)),-(FORCE1*(LANG1)^2*10^6)/(2*E*INERTIE*10^4))</f>
        <v>0</v>
      </c>
      <c r="E11" s="25">
        <f>IF(x&lt;LANG1,1000*FORCE1*x^2*((x/3)-LANG1)/(2*E*0.01*INERTIE),1000*FORCE1*(LANG1)^2*((LANG1/3)-x)/(2*E*0.01*INERTIE))</f>
        <v>0</v>
      </c>
    </row>
    <row r="12" spans="1:5" ht="12.75">
      <c r="A12" s="5">
        <f aca="true" t="shared" si="0" ref="A12:A43">IF(A11&lt;PORTEE,A11+(PORTEE/100),"")</f>
        <v>0.15</v>
      </c>
      <c r="B12" s="41">
        <f aca="true" t="shared" si="1" ref="B12:B42">IF(x&lt;LANG1,-FORCE1,0)</f>
        <v>-2500</v>
      </c>
      <c r="C12" s="40">
        <f aca="true" t="shared" si="2" ref="C12:C42">IF(x&lt;LANG1,FORCE1*(x-LANG1),0)</f>
        <v>-17125</v>
      </c>
      <c r="D12" s="23">
        <f aca="true" t="shared" si="3" ref="D12:D42">IF(x&lt;LANG1,(FORCE1*(0.5*(x)^2*10^6-LANG1*x*10^6)/(E*INERTIE*10^4)),-(FORCE1*(LANG1)^2*10^6)/(2*E*INERTIE*10^4))</f>
        <v>-0.00010506432819516932</v>
      </c>
      <c r="E12" s="25">
        <f aca="true" t="shared" si="4" ref="E12:E42">IF(x&lt;LANG1,1000*FORCE1*x^2*((x/3)-LANG1)/(2*E*0.01*INERTIE),1000*FORCE1*(LANG1)^2*((LANG1/3)-x)/(2*E*0.01*INERTIE))</f>
        <v>-0.007908271634907149</v>
      </c>
    </row>
    <row r="13" spans="1:5" ht="12.75">
      <c r="A13" s="5">
        <f t="shared" si="0"/>
        <v>0.3</v>
      </c>
      <c r="B13" s="41">
        <f t="shared" si="1"/>
        <v>-2500</v>
      </c>
      <c r="C13" s="40">
        <f t="shared" si="2"/>
        <v>-16750</v>
      </c>
      <c r="D13" s="23">
        <f t="shared" si="3"/>
        <v>-0.00020785289476878263</v>
      </c>
      <c r="E13" s="25">
        <f t="shared" si="4"/>
        <v>-0.031405510377472995</v>
      </c>
    </row>
    <row r="14" spans="1:5" ht="12.75">
      <c r="A14" s="5">
        <f t="shared" si="0"/>
        <v>0.44999999999999996</v>
      </c>
      <c r="B14" s="41">
        <f t="shared" si="1"/>
        <v>-2500</v>
      </c>
      <c r="C14" s="40">
        <f t="shared" si="2"/>
        <v>-16375</v>
      </c>
      <c r="D14" s="23">
        <f t="shared" si="3"/>
        <v>-0.00030836569972083987</v>
      </c>
      <c r="E14" s="25">
        <f t="shared" si="4"/>
        <v>-0.07015035198446412</v>
      </c>
    </row>
    <row r="15" spans="1:5" ht="12.75">
      <c r="A15" s="5">
        <f t="shared" si="0"/>
        <v>0.6</v>
      </c>
      <c r="B15" s="41">
        <f t="shared" si="1"/>
        <v>-2500</v>
      </c>
      <c r="C15" s="40">
        <f t="shared" si="2"/>
        <v>-16000</v>
      </c>
      <c r="D15" s="23">
        <f t="shared" si="3"/>
        <v>-0.0004066027430513412</v>
      </c>
      <c r="E15" s="25">
        <f t="shared" si="4"/>
        <v>-0.12380143221264717</v>
      </c>
    </row>
    <row r="16" spans="1:5" ht="12.75">
      <c r="A16" s="5">
        <f t="shared" si="0"/>
        <v>0.75</v>
      </c>
      <c r="B16" s="41">
        <f t="shared" si="1"/>
        <v>-2500</v>
      </c>
      <c r="C16" s="40">
        <f t="shared" si="2"/>
        <v>-15625</v>
      </c>
      <c r="D16" s="23">
        <f t="shared" si="3"/>
        <v>-0.0005025640247602864</v>
      </c>
      <c r="E16" s="25">
        <f t="shared" si="4"/>
        <v>-0.1920173868187887</v>
      </c>
    </row>
    <row r="17" spans="1:5" ht="12.75">
      <c r="A17" s="5">
        <f t="shared" si="0"/>
        <v>0.9</v>
      </c>
      <c r="B17" s="41">
        <f t="shared" si="1"/>
        <v>-2500</v>
      </c>
      <c r="C17" s="40">
        <f t="shared" si="2"/>
        <v>-15250</v>
      </c>
      <c r="D17" s="23">
        <f t="shared" si="3"/>
        <v>-0.0005962495448476757</v>
      </c>
      <c r="E17" s="25">
        <f t="shared" si="4"/>
        <v>-0.2744568515596553</v>
      </c>
    </row>
    <row r="18" spans="1:5" ht="12.75">
      <c r="A18" s="5">
        <f t="shared" si="0"/>
        <v>1.05</v>
      </c>
      <c r="B18" s="41">
        <f t="shared" si="1"/>
        <v>-2500</v>
      </c>
      <c r="C18" s="40">
        <f t="shared" si="2"/>
        <v>-14875</v>
      </c>
      <c r="D18" s="23">
        <f t="shared" si="3"/>
        <v>-0.000687659303313509</v>
      </c>
      <c r="E18" s="25">
        <f t="shared" si="4"/>
        <v>-0.3707784621920136</v>
      </c>
    </row>
    <row r="19" spans="1:5" ht="12.75">
      <c r="A19" s="5">
        <f t="shared" si="0"/>
        <v>1.2</v>
      </c>
      <c r="B19" s="41">
        <f t="shared" si="1"/>
        <v>-2500</v>
      </c>
      <c r="C19" s="40">
        <f t="shared" si="2"/>
        <v>-14500</v>
      </c>
      <c r="D19" s="23">
        <f t="shared" si="3"/>
        <v>-0.0007767933001577861</v>
      </c>
      <c r="E19" s="25">
        <f t="shared" si="4"/>
        <v>-0.48064085447263016</v>
      </c>
    </row>
    <row r="20" spans="1:5" ht="12.75">
      <c r="A20" s="5">
        <f t="shared" si="0"/>
        <v>1.3499999999999999</v>
      </c>
      <c r="B20" s="41">
        <f t="shared" si="1"/>
        <v>-2500</v>
      </c>
      <c r="C20" s="40">
        <f t="shared" si="2"/>
        <v>-14125</v>
      </c>
      <c r="D20" s="23">
        <f t="shared" si="3"/>
        <v>-0.0008636515353805073</v>
      </c>
      <c r="E20" s="25">
        <f t="shared" si="4"/>
        <v>-0.6037026641582715</v>
      </c>
    </row>
    <row r="21" spans="1:5" ht="12.75">
      <c r="A21" s="5">
        <f t="shared" si="0"/>
        <v>1.4999999999999998</v>
      </c>
      <c r="B21" s="41">
        <f t="shared" si="1"/>
        <v>-2500</v>
      </c>
      <c r="C21" s="40">
        <f t="shared" si="2"/>
        <v>-13750</v>
      </c>
      <c r="D21" s="23">
        <f t="shared" si="3"/>
        <v>-0.0009482340089816723</v>
      </c>
      <c r="E21" s="25">
        <f t="shared" si="4"/>
        <v>-0.7396225270057043</v>
      </c>
    </row>
    <row r="22" spans="1:5" ht="12.75">
      <c r="A22" s="5">
        <f t="shared" si="0"/>
        <v>1.6499999999999997</v>
      </c>
      <c r="B22" s="41">
        <f t="shared" si="1"/>
        <v>-2500</v>
      </c>
      <c r="C22" s="40">
        <f t="shared" si="2"/>
        <v>-13375.000000000002</v>
      </c>
      <c r="D22" s="23">
        <f t="shared" si="3"/>
        <v>-0.0010305407209612815</v>
      </c>
      <c r="E22" s="25">
        <f t="shared" si="4"/>
        <v>-0.8880590787716953</v>
      </c>
    </row>
    <row r="23" spans="1:5" ht="12.75">
      <c r="A23" s="5">
        <f t="shared" si="0"/>
        <v>1.7999999999999996</v>
      </c>
      <c r="B23" s="41">
        <f t="shared" si="1"/>
        <v>-2500</v>
      </c>
      <c r="C23" s="40">
        <f t="shared" si="2"/>
        <v>-13000</v>
      </c>
      <c r="D23" s="23">
        <f t="shared" si="3"/>
        <v>-0.0011105716713193346</v>
      </c>
      <c r="E23" s="25">
        <f t="shared" si="4"/>
        <v>-1.048670955213011</v>
      </c>
    </row>
    <row r="24" spans="1:5" ht="12.75">
      <c r="A24" s="5">
        <f t="shared" si="0"/>
        <v>1.9499999999999995</v>
      </c>
      <c r="B24" s="41">
        <f t="shared" si="1"/>
        <v>-2500</v>
      </c>
      <c r="C24" s="40">
        <f t="shared" si="2"/>
        <v>-12625.000000000002</v>
      </c>
      <c r="D24" s="23">
        <f t="shared" si="3"/>
        <v>-0.0011883268600558316</v>
      </c>
      <c r="E24" s="25">
        <f t="shared" si="4"/>
        <v>-1.2211167920864177</v>
      </c>
    </row>
    <row r="25" spans="1:5" ht="12.75">
      <c r="A25" s="5">
        <f t="shared" si="0"/>
        <v>2.0999999999999996</v>
      </c>
      <c r="B25" s="41">
        <f t="shared" si="1"/>
        <v>-2500</v>
      </c>
      <c r="C25" s="40">
        <f t="shared" si="2"/>
        <v>-12250</v>
      </c>
      <c r="D25" s="23">
        <f t="shared" si="3"/>
        <v>-0.0012638062871707732</v>
      </c>
      <c r="E25" s="25">
        <f t="shared" si="4"/>
        <v>-1.4050552251486825</v>
      </c>
    </row>
    <row r="26" spans="1:5" ht="12.75">
      <c r="A26" s="5">
        <f t="shared" si="0"/>
        <v>2.2499999999999996</v>
      </c>
      <c r="B26" s="41">
        <f t="shared" si="1"/>
        <v>-2500</v>
      </c>
      <c r="C26" s="40">
        <f t="shared" si="2"/>
        <v>-11875</v>
      </c>
      <c r="D26" s="23">
        <f t="shared" si="3"/>
        <v>-0.001337009952664158</v>
      </c>
      <c r="E26" s="25">
        <f t="shared" si="4"/>
        <v>-1.6001448901565718</v>
      </c>
    </row>
    <row r="27" spans="1:5" ht="12.75">
      <c r="A27" s="5">
        <f t="shared" si="0"/>
        <v>2.3999999999999995</v>
      </c>
      <c r="B27" s="41">
        <f t="shared" si="1"/>
        <v>-2500</v>
      </c>
      <c r="C27" s="40">
        <f t="shared" si="2"/>
        <v>-11500.000000000002</v>
      </c>
      <c r="D27" s="23">
        <f t="shared" si="3"/>
        <v>-0.001407937856535987</v>
      </c>
      <c r="E27" s="25">
        <f t="shared" si="4"/>
        <v>-1.806044422866852</v>
      </c>
    </row>
    <row r="28" spans="1:5" ht="12.75">
      <c r="A28" s="5">
        <f t="shared" si="0"/>
        <v>2.5499999999999994</v>
      </c>
      <c r="B28" s="41">
        <f t="shared" si="1"/>
        <v>-2500</v>
      </c>
      <c r="C28" s="40">
        <f t="shared" si="2"/>
        <v>-11125.000000000002</v>
      </c>
      <c r="D28" s="23">
        <f t="shared" si="3"/>
        <v>-0.0014765899987862598</v>
      </c>
      <c r="E28" s="25">
        <f t="shared" si="4"/>
        <v>-2.02241245903629</v>
      </c>
    </row>
    <row r="29" spans="1:5" ht="12.75">
      <c r="A29" s="5">
        <f t="shared" si="0"/>
        <v>2.6999999999999993</v>
      </c>
      <c r="B29" s="41">
        <f t="shared" si="1"/>
        <v>-2500</v>
      </c>
      <c r="C29" s="40">
        <f t="shared" si="2"/>
        <v>-10750.000000000002</v>
      </c>
      <c r="D29" s="23">
        <f t="shared" si="3"/>
        <v>-0.0015429663794149773</v>
      </c>
      <c r="E29" s="25">
        <f t="shared" si="4"/>
        <v>-2.2489076344216525</v>
      </c>
    </row>
    <row r="30" spans="1:5" ht="12.75">
      <c r="A30" s="5">
        <f t="shared" si="0"/>
        <v>2.849999999999999</v>
      </c>
      <c r="B30" s="41">
        <f t="shared" si="1"/>
        <v>-2500</v>
      </c>
      <c r="C30" s="40">
        <f t="shared" si="2"/>
        <v>-10375</v>
      </c>
      <c r="D30" s="23">
        <f t="shared" si="3"/>
        <v>-0.0016070669984221382</v>
      </c>
      <c r="E30" s="25">
        <f t="shared" si="4"/>
        <v>-2.485188584779705</v>
      </c>
    </row>
    <row r="31" spans="1:5" ht="12.75">
      <c r="A31" s="5">
        <f t="shared" si="0"/>
        <v>2.999999999999999</v>
      </c>
      <c r="B31" s="41">
        <f t="shared" si="1"/>
        <v>-2500</v>
      </c>
      <c r="C31" s="40">
        <f t="shared" si="2"/>
        <v>-10000.000000000002</v>
      </c>
      <c r="D31" s="23">
        <f t="shared" si="3"/>
        <v>-0.0016688918558077433</v>
      </c>
      <c r="E31" s="25">
        <f t="shared" si="4"/>
        <v>-2.730913945867215</v>
      </c>
    </row>
    <row r="32" spans="1:5" ht="12.75">
      <c r="A32" s="5">
        <f t="shared" si="0"/>
        <v>3.149999999999999</v>
      </c>
      <c r="B32" s="41">
        <f t="shared" si="1"/>
        <v>-2500</v>
      </c>
      <c r="C32" s="40">
        <f t="shared" si="2"/>
        <v>-9625.000000000002</v>
      </c>
      <c r="D32" s="23">
        <f t="shared" si="3"/>
        <v>-0.0017284409515717924</v>
      </c>
      <c r="E32" s="25">
        <f t="shared" si="4"/>
        <v>-2.98574235344095</v>
      </c>
    </row>
    <row r="33" spans="1:5" ht="12.75">
      <c r="A33" s="5">
        <f t="shared" si="0"/>
        <v>3.299999999999999</v>
      </c>
      <c r="B33" s="41">
        <f t="shared" si="1"/>
        <v>-2500</v>
      </c>
      <c r="C33" s="40">
        <f t="shared" si="2"/>
        <v>-9250.000000000002</v>
      </c>
      <c r="D33" s="23">
        <f t="shared" si="3"/>
        <v>-0.0017857142857142854</v>
      </c>
      <c r="E33" s="25">
        <f t="shared" si="4"/>
        <v>-3.249332443257675</v>
      </c>
    </row>
    <row r="34" spans="1:5" ht="12.75">
      <c r="A34" s="5">
        <f t="shared" si="0"/>
        <v>3.449999999999999</v>
      </c>
      <c r="B34" s="41">
        <f t="shared" si="1"/>
        <v>-2500</v>
      </c>
      <c r="C34" s="40">
        <f t="shared" si="2"/>
        <v>-8875.000000000004</v>
      </c>
      <c r="D34" s="23">
        <f t="shared" si="3"/>
        <v>-0.0018407118582352223</v>
      </c>
      <c r="E34" s="25">
        <f t="shared" si="4"/>
        <v>-3.5213428510741576</v>
      </c>
    </row>
    <row r="35" spans="1:5" ht="12.75">
      <c r="A35" s="5">
        <f t="shared" si="0"/>
        <v>3.5999999999999988</v>
      </c>
      <c r="B35" s="41">
        <f t="shared" si="1"/>
        <v>-2500</v>
      </c>
      <c r="C35" s="40">
        <f t="shared" si="2"/>
        <v>-8500.000000000004</v>
      </c>
      <c r="D35" s="23">
        <f t="shared" si="3"/>
        <v>-0.0018934336691346033</v>
      </c>
      <c r="E35" s="25">
        <f t="shared" si="4"/>
        <v>-3.8014322126471636</v>
      </c>
    </row>
    <row r="36" spans="1:5" ht="12.75">
      <c r="A36" s="5">
        <f t="shared" si="0"/>
        <v>3.7499999999999987</v>
      </c>
      <c r="B36" s="41">
        <f t="shared" si="1"/>
        <v>-2500</v>
      </c>
      <c r="C36" s="40">
        <f t="shared" si="2"/>
        <v>-8125.000000000004</v>
      </c>
      <c r="D36" s="23">
        <f t="shared" si="3"/>
        <v>-0.001943879718412428</v>
      </c>
      <c r="E36" s="25">
        <f t="shared" si="4"/>
        <v>-4.089259163733459</v>
      </c>
    </row>
    <row r="37" spans="1:5" ht="12.75">
      <c r="A37" s="5">
        <f t="shared" si="0"/>
        <v>3.8999999999999986</v>
      </c>
      <c r="B37" s="41">
        <f t="shared" si="1"/>
        <v>-2500</v>
      </c>
      <c r="C37" s="40">
        <f t="shared" si="2"/>
        <v>-7750.000000000004</v>
      </c>
      <c r="D37" s="23">
        <f t="shared" si="3"/>
        <v>-0.001992050006068697</v>
      </c>
      <c r="E37" s="25">
        <f t="shared" si="4"/>
        <v>-4.384482340089813</v>
      </c>
    </row>
    <row r="38" spans="1:5" ht="12.75">
      <c r="A38" s="5">
        <f t="shared" si="0"/>
        <v>4.049999999999999</v>
      </c>
      <c r="B38" s="41">
        <f t="shared" si="1"/>
        <v>-2500</v>
      </c>
      <c r="C38" s="40">
        <f t="shared" si="2"/>
        <v>-7375.000000000003</v>
      </c>
      <c r="D38" s="23">
        <f t="shared" si="3"/>
        <v>-0.0020379445321034102</v>
      </c>
      <c r="E38" s="25">
        <f t="shared" si="4"/>
        <v>-4.686760377472993</v>
      </c>
    </row>
    <row r="39" spans="1:5" ht="12.75">
      <c r="A39" s="5">
        <f t="shared" si="0"/>
        <v>4.199999999999999</v>
      </c>
      <c r="B39" s="41">
        <f t="shared" si="1"/>
        <v>-2500</v>
      </c>
      <c r="C39" s="40">
        <f t="shared" si="2"/>
        <v>-7000.000000000002</v>
      </c>
      <c r="D39" s="23">
        <f t="shared" si="3"/>
        <v>-0.0020815632965165676</v>
      </c>
      <c r="E39" s="25">
        <f t="shared" si="4"/>
        <v>-4.995751911639761</v>
      </c>
    </row>
    <row r="40" spans="1:5" ht="12.75">
      <c r="A40" s="5">
        <f t="shared" si="0"/>
        <v>4.35</v>
      </c>
      <c r="B40" s="41">
        <f t="shared" si="1"/>
        <v>-2500</v>
      </c>
      <c r="C40" s="40">
        <f t="shared" si="2"/>
        <v>-6625.000000000001</v>
      </c>
      <c r="D40" s="23">
        <f t="shared" si="3"/>
        <v>-0.0021229062993081685</v>
      </c>
      <c r="E40" s="25">
        <f t="shared" si="4"/>
        <v>-5.311115578346886</v>
      </c>
    </row>
    <row r="41" spans="1:5" ht="12.75">
      <c r="A41" s="5">
        <f t="shared" si="0"/>
        <v>4.5</v>
      </c>
      <c r="B41" s="41">
        <f t="shared" si="1"/>
        <v>-2500</v>
      </c>
      <c r="C41" s="40">
        <f t="shared" si="2"/>
        <v>-6250</v>
      </c>
      <c r="D41" s="23">
        <f t="shared" si="3"/>
        <v>-0.002161973540478213</v>
      </c>
      <c r="E41" s="25">
        <f t="shared" si="4"/>
        <v>-5.632510013351135</v>
      </c>
    </row>
    <row r="42" spans="1:5" ht="12.75">
      <c r="A42" s="5">
        <f t="shared" si="0"/>
        <v>4.65</v>
      </c>
      <c r="B42" s="41">
        <f t="shared" si="1"/>
        <v>-2500</v>
      </c>
      <c r="C42" s="40">
        <f t="shared" si="2"/>
        <v>-5874.999999999999</v>
      </c>
      <c r="D42" s="23">
        <f t="shared" si="3"/>
        <v>-0.002198765020026702</v>
      </c>
      <c r="E42" s="25">
        <f t="shared" si="4"/>
        <v>-5.959593852409274</v>
      </c>
    </row>
    <row r="43" spans="1:5" ht="12.75">
      <c r="A43" s="5">
        <f t="shared" si="0"/>
        <v>4.800000000000001</v>
      </c>
      <c r="B43" s="41">
        <f aca="true" t="shared" si="5" ref="B43:B74">IF(x&lt;LANG1,-FORCE1,0)</f>
        <v>-2500</v>
      </c>
      <c r="C43" s="40">
        <f aca="true" t="shared" si="6" ref="C43:C74">IF(x&lt;LANG1,FORCE1*(x-LANG1),0)</f>
        <v>-5499.999999999998</v>
      </c>
      <c r="D43" s="23">
        <f aca="true" t="shared" si="7" ref="D43:D74">IF(x&lt;LANG1,(FORCE1*(0.5*(x)^2*10^6-LANG1*x*10^6)/(E*INERTIE*10^4)),-(FORCE1*(LANG1)^2*10^6)/(2*E*INERTIE*10^4))</f>
        <v>-0.0022332807379536355</v>
      </c>
      <c r="E43" s="25">
        <f aca="true" t="shared" si="8" ref="E43:E74">IF(x&lt;LANG1,1000*FORCE1*x^2*((x/3)-LANG1)/(2*E*0.01*INERTIE),1000*FORCE1*(LANG1)^2*((LANG1/3)-x)/(2*E*0.01*INERTIE))</f>
        <v>-6.292025731278069</v>
      </c>
    </row>
    <row r="44" spans="1:5" ht="12.75">
      <c r="A44" s="5">
        <f aca="true" t="shared" si="9" ref="A44:A75">IF(A43&lt;PORTEE,A43+(PORTEE/100),"")</f>
        <v>4.950000000000001</v>
      </c>
      <c r="B44" s="41">
        <f t="shared" si="5"/>
        <v>-2500</v>
      </c>
      <c r="C44" s="40">
        <f t="shared" si="6"/>
        <v>-5124.999999999997</v>
      </c>
      <c r="D44" s="23">
        <f t="shared" si="7"/>
        <v>-0.002265520694259012</v>
      </c>
      <c r="E44" s="25">
        <f t="shared" si="8"/>
        <v>-6.629464285714288</v>
      </c>
    </row>
    <row r="45" spans="1:5" ht="12.75">
      <c r="A45" s="5">
        <f t="shared" si="9"/>
        <v>5.100000000000001</v>
      </c>
      <c r="B45" s="41">
        <f t="shared" si="5"/>
        <v>-2500</v>
      </c>
      <c r="C45" s="40">
        <f t="shared" si="6"/>
        <v>-4749.999999999996</v>
      </c>
      <c r="D45" s="23">
        <f t="shared" si="7"/>
        <v>-0.002295484888942833</v>
      </c>
      <c r="E45" s="25">
        <f t="shared" si="8"/>
        <v>-6.971568151474697</v>
      </c>
    </row>
    <row r="46" spans="1:5" ht="12.75">
      <c r="A46" s="5">
        <f t="shared" si="9"/>
        <v>5.250000000000002</v>
      </c>
      <c r="B46" s="41">
        <f t="shared" si="5"/>
        <v>-2500</v>
      </c>
      <c r="C46" s="40">
        <f t="shared" si="6"/>
        <v>-4374.999999999995</v>
      </c>
      <c r="D46" s="23">
        <f t="shared" si="7"/>
        <v>-0.0023231733220050984</v>
      </c>
      <c r="E46" s="25">
        <f t="shared" si="8"/>
        <v>-7.3179959643160615</v>
      </c>
    </row>
    <row r="47" spans="1:5" ht="12.75">
      <c r="A47" s="5">
        <f t="shared" si="9"/>
        <v>5.400000000000002</v>
      </c>
      <c r="B47" s="41">
        <f t="shared" si="5"/>
        <v>-2500</v>
      </c>
      <c r="C47" s="40">
        <f t="shared" si="6"/>
        <v>-3999.9999999999945</v>
      </c>
      <c r="D47" s="23">
        <f t="shared" si="7"/>
        <v>-0.0023485859934458068</v>
      </c>
      <c r="E47" s="25">
        <f t="shared" si="8"/>
        <v>-7.66840635999515</v>
      </c>
    </row>
    <row r="48" spans="1:5" ht="12.75">
      <c r="A48" s="5">
        <f t="shared" si="9"/>
        <v>5.5500000000000025</v>
      </c>
      <c r="B48" s="41">
        <f t="shared" si="5"/>
        <v>-2500</v>
      </c>
      <c r="C48" s="40">
        <f t="shared" si="6"/>
        <v>-3624.9999999999936</v>
      </c>
      <c r="D48" s="23">
        <f t="shared" si="7"/>
        <v>-0.0023717229032649595</v>
      </c>
      <c r="E48" s="25">
        <f t="shared" si="8"/>
        <v>-8.022457974268729</v>
      </c>
    </row>
    <row r="49" spans="1:5" ht="12.75">
      <c r="A49" s="5">
        <f t="shared" si="9"/>
        <v>5.700000000000003</v>
      </c>
      <c r="B49" s="41">
        <f t="shared" si="5"/>
        <v>-2500</v>
      </c>
      <c r="C49" s="40">
        <f t="shared" si="6"/>
        <v>-3249.9999999999927</v>
      </c>
      <c r="D49" s="23">
        <f t="shared" si="7"/>
        <v>-0.0023925840514625566</v>
      </c>
      <c r="E49" s="25">
        <f t="shared" si="8"/>
        <v>-8.379809442893562</v>
      </c>
    </row>
    <row r="50" spans="1:5" ht="12.75">
      <c r="A50" s="5">
        <f t="shared" si="9"/>
        <v>5.850000000000003</v>
      </c>
      <c r="B50" s="41">
        <f t="shared" si="5"/>
        <v>-2500</v>
      </c>
      <c r="C50" s="40">
        <f t="shared" si="6"/>
        <v>-2874.999999999992</v>
      </c>
      <c r="D50" s="23">
        <f t="shared" si="7"/>
        <v>-0.002411169438038597</v>
      </c>
      <c r="E50" s="25">
        <f t="shared" si="8"/>
        <v>-8.74011940162642</v>
      </c>
    </row>
    <row r="51" spans="1:5" ht="12.75">
      <c r="A51" s="5">
        <f t="shared" si="9"/>
        <v>6.0000000000000036</v>
      </c>
      <c r="B51" s="41">
        <f t="shared" si="5"/>
        <v>-2500</v>
      </c>
      <c r="C51" s="40">
        <f t="shared" si="6"/>
        <v>-2499.999999999991</v>
      </c>
      <c r="D51" s="23">
        <f t="shared" si="7"/>
        <v>-0.0024274790629930823</v>
      </c>
      <c r="E51" s="25">
        <f t="shared" si="8"/>
        <v>-9.103046486224063</v>
      </c>
    </row>
    <row r="52" spans="1:5" ht="12.75">
      <c r="A52" s="5">
        <f t="shared" si="9"/>
        <v>6.150000000000004</v>
      </c>
      <c r="B52" s="41">
        <f t="shared" si="5"/>
        <v>-2500</v>
      </c>
      <c r="C52" s="40">
        <f t="shared" si="6"/>
        <v>-2124.9999999999905</v>
      </c>
      <c r="D52" s="23">
        <f t="shared" si="7"/>
        <v>-0.0024415129263260105</v>
      </c>
      <c r="E52" s="25">
        <f t="shared" si="8"/>
        <v>-9.468249332443268</v>
      </c>
    </row>
    <row r="53" spans="1:5" ht="12.75">
      <c r="A53" s="5">
        <f t="shared" si="9"/>
        <v>6.300000000000004</v>
      </c>
      <c r="B53" s="41">
        <f t="shared" si="5"/>
        <v>-2500</v>
      </c>
      <c r="C53" s="40">
        <f t="shared" si="6"/>
        <v>-1749.9999999999893</v>
      </c>
      <c r="D53" s="23">
        <f t="shared" si="7"/>
        <v>-0.0024532710280373835</v>
      </c>
      <c r="E53" s="25">
        <f t="shared" si="8"/>
        <v>-9.835386576040792</v>
      </c>
    </row>
    <row r="54" spans="1:5" ht="12.75">
      <c r="A54" s="5">
        <f t="shared" si="9"/>
        <v>6.450000000000005</v>
      </c>
      <c r="B54" s="41">
        <f t="shared" si="5"/>
        <v>-2500</v>
      </c>
      <c r="C54" s="40">
        <f t="shared" si="6"/>
        <v>-1374.9999999999884</v>
      </c>
      <c r="D54" s="23">
        <f t="shared" si="7"/>
        <v>-0.0024627533681272004</v>
      </c>
      <c r="E54" s="25">
        <f t="shared" si="8"/>
        <v>-10.204116852773407</v>
      </c>
    </row>
    <row r="55" spans="1:5" ht="12.75">
      <c r="A55" s="5">
        <f t="shared" si="9"/>
        <v>6.600000000000005</v>
      </c>
      <c r="B55" s="41">
        <f t="shared" si="5"/>
        <v>-2500</v>
      </c>
      <c r="C55" s="40">
        <f t="shared" si="6"/>
        <v>-999.9999999999876</v>
      </c>
      <c r="D55" s="23">
        <f t="shared" si="7"/>
        <v>-0.0024699599465954603</v>
      </c>
      <c r="E55" s="25">
        <f t="shared" si="8"/>
        <v>-10.574098798397877</v>
      </c>
    </row>
    <row r="56" spans="1:5" ht="12.75">
      <c r="A56" s="5">
        <f t="shared" si="9"/>
        <v>6.750000000000005</v>
      </c>
      <c r="B56" s="41">
        <f t="shared" si="5"/>
        <v>-2500</v>
      </c>
      <c r="C56" s="40">
        <f t="shared" si="6"/>
        <v>-624.9999999999867</v>
      </c>
      <c r="D56" s="23">
        <f t="shared" si="7"/>
        <v>-0.0024748907634421654</v>
      </c>
      <c r="E56" s="25">
        <f t="shared" si="8"/>
        <v>-10.944991048670968</v>
      </c>
    </row>
    <row r="57" spans="1:5" ht="12.75">
      <c r="A57" s="5">
        <f t="shared" si="9"/>
        <v>6.900000000000006</v>
      </c>
      <c r="B57" s="41">
        <f t="shared" si="5"/>
        <v>-2500</v>
      </c>
      <c r="C57" s="40">
        <f t="shared" si="6"/>
        <v>-249.9999999999858</v>
      </c>
      <c r="D57" s="23">
        <f t="shared" si="7"/>
        <v>-0.002477545818667314</v>
      </c>
      <c r="E57" s="25">
        <f t="shared" si="8"/>
        <v>-11.316452239349447</v>
      </c>
    </row>
    <row r="58" spans="1:5" ht="12.75">
      <c r="A58" s="5">
        <f t="shared" si="9"/>
        <v>7.050000000000006</v>
      </c>
      <c r="B58" s="41">
        <f t="shared" si="5"/>
        <v>0</v>
      </c>
      <c r="C58" s="40">
        <f t="shared" si="6"/>
        <v>0</v>
      </c>
      <c r="D58" s="23">
        <f t="shared" si="7"/>
        <v>-0.0024780515434721043</v>
      </c>
      <c r="E58" s="25">
        <f t="shared" si="8"/>
        <v>-11.688143113376771</v>
      </c>
    </row>
    <row r="59" spans="1:5" ht="12.75">
      <c r="A59" s="5">
        <f t="shared" si="9"/>
        <v>7.200000000000006</v>
      </c>
      <c r="B59" s="41">
        <f t="shared" si="5"/>
        <v>0</v>
      </c>
      <c r="C59" s="40">
        <f t="shared" si="6"/>
        <v>0</v>
      </c>
      <c r="D59" s="23">
        <f t="shared" si="7"/>
        <v>-0.0024780515434721043</v>
      </c>
      <c r="E59" s="25">
        <f t="shared" si="8"/>
        <v>-12.059850844897587</v>
      </c>
    </row>
    <row r="60" spans="1:5" ht="12.75">
      <c r="A60" s="5">
        <f t="shared" si="9"/>
        <v>7.350000000000007</v>
      </c>
      <c r="B60" s="41">
        <f t="shared" si="5"/>
        <v>0</v>
      </c>
      <c r="C60" s="40">
        <f t="shared" si="6"/>
        <v>0</v>
      </c>
      <c r="D60" s="23">
        <f t="shared" si="7"/>
        <v>-0.0024780515434721043</v>
      </c>
      <c r="E60" s="25">
        <f t="shared" si="8"/>
        <v>-12.431558576418405</v>
      </c>
    </row>
    <row r="61" spans="1:5" ht="12.75">
      <c r="A61" s="5">
        <f t="shared" si="9"/>
        <v>7.500000000000007</v>
      </c>
      <c r="B61" s="41">
        <f t="shared" si="5"/>
        <v>0</v>
      </c>
      <c r="C61" s="40">
        <f t="shared" si="6"/>
        <v>0</v>
      </c>
      <c r="D61" s="23">
        <f t="shared" si="7"/>
        <v>-0.0024780515434721043</v>
      </c>
      <c r="E61" s="25">
        <f t="shared" si="8"/>
        <v>-12.803266307939221</v>
      </c>
    </row>
    <row r="62" spans="1:5" ht="12.75">
      <c r="A62" s="5">
        <f t="shared" si="9"/>
        <v>7.6500000000000075</v>
      </c>
      <c r="B62" s="41">
        <f t="shared" si="5"/>
        <v>0</v>
      </c>
      <c r="C62" s="40">
        <f t="shared" si="6"/>
        <v>0</v>
      </c>
      <c r="D62" s="23">
        <f t="shared" si="7"/>
        <v>-0.0024780515434721043</v>
      </c>
      <c r="E62" s="25">
        <f t="shared" si="8"/>
        <v>-13.174974039460038</v>
      </c>
    </row>
    <row r="63" spans="1:5" ht="12.75">
      <c r="A63" s="5">
        <f t="shared" si="9"/>
        <v>7.800000000000008</v>
      </c>
      <c r="B63" s="41">
        <f t="shared" si="5"/>
        <v>0</v>
      </c>
      <c r="C63" s="40">
        <f t="shared" si="6"/>
        <v>0</v>
      </c>
      <c r="D63" s="23">
        <f t="shared" si="7"/>
        <v>-0.0024780515434721043</v>
      </c>
      <c r="E63" s="25">
        <f t="shared" si="8"/>
        <v>-13.546681770980856</v>
      </c>
    </row>
    <row r="64" spans="1:5" ht="12.75">
      <c r="A64" s="5">
        <f t="shared" si="9"/>
        <v>7.950000000000008</v>
      </c>
      <c r="B64" s="41">
        <f t="shared" si="5"/>
        <v>0</v>
      </c>
      <c r="C64" s="40">
        <f t="shared" si="6"/>
        <v>0</v>
      </c>
      <c r="D64" s="23">
        <f t="shared" si="7"/>
        <v>-0.0024780515434721043</v>
      </c>
      <c r="E64" s="25">
        <f t="shared" si="8"/>
        <v>-13.91838950250167</v>
      </c>
    </row>
    <row r="65" spans="1:5" ht="12.75">
      <c r="A65" s="5">
        <f t="shared" si="9"/>
        <v>8.100000000000009</v>
      </c>
      <c r="B65" s="41">
        <f t="shared" si="5"/>
        <v>0</v>
      </c>
      <c r="C65" s="40">
        <f t="shared" si="6"/>
        <v>0</v>
      </c>
      <c r="D65" s="23">
        <f t="shared" si="7"/>
        <v>-0.0024780515434721043</v>
      </c>
      <c r="E65" s="25">
        <f t="shared" si="8"/>
        <v>-14.290097234022486</v>
      </c>
    </row>
    <row r="66" spans="1:5" ht="12.75">
      <c r="A66" s="5">
        <f t="shared" si="9"/>
        <v>8.250000000000009</v>
      </c>
      <c r="B66" s="41">
        <f t="shared" si="5"/>
        <v>0</v>
      </c>
      <c r="C66" s="40">
        <f t="shared" si="6"/>
        <v>0</v>
      </c>
      <c r="D66" s="23">
        <f t="shared" si="7"/>
        <v>-0.0024780515434721043</v>
      </c>
      <c r="E66" s="25">
        <f t="shared" si="8"/>
        <v>-14.661804965543304</v>
      </c>
    </row>
    <row r="67" spans="1:5" ht="12.75">
      <c r="A67" s="5">
        <f t="shared" si="9"/>
        <v>8.40000000000001</v>
      </c>
      <c r="B67" s="41">
        <f t="shared" si="5"/>
        <v>0</v>
      </c>
      <c r="C67" s="40">
        <f t="shared" si="6"/>
        <v>0</v>
      </c>
      <c r="D67" s="23">
        <f t="shared" si="7"/>
        <v>-0.0024780515434721043</v>
      </c>
      <c r="E67" s="25">
        <f t="shared" si="8"/>
        <v>-15.03351269706412</v>
      </c>
    </row>
    <row r="68" spans="1:5" ht="12.75">
      <c r="A68" s="5">
        <f t="shared" si="9"/>
        <v>8.55000000000001</v>
      </c>
      <c r="B68" s="41">
        <f t="shared" si="5"/>
        <v>0</v>
      </c>
      <c r="C68" s="40">
        <f t="shared" si="6"/>
        <v>0</v>
      </c>
      <c r="D68" s="23">
        <f t="shared" si="7"/>
        <v>-0.0024780515434721043</v>
      </c>
      <c r="E68" s="25">
        <f t="shared" si="8"/>
        <v>-15.405220428584938</v>
      </c>
    </row>
    <row r="69" spans="1:5" ht="12.75">
      <c r="A69" s="5">
        <f t="shared" si="9"/>
        <v>8.70000000000001</v>
      </c>
      <c r="B69" s="41">
        <f t="shared" si="5"/>
        <v>0</v>
      </c>
      <c r="C69" s="40">
        <f t="shared" si="6"/>
        <v>0</v>
      </c>
      <c r="D69" s="23">
        <f t="shared" si="7"/>
        <v>-0.0024780515434721043</v>
      </c>
      <c r="E69" s="25">
        <f t="shared" si="8"/>
        <v>-15.776928160105754</v>
      </c>
    </row>
    <row r="70" spans="1:5" ht="12.75">
      <c r="A70" s="5">
        <f t="shared" si="9"/>
        <v>8.85000000000001</v>
      </c>
      <c r="B70" s="41">
        <f t="shared" si="5"/>
        <v>0</v>
      </c>
      <c r="C70" s="40">
        <f t="shared" si="6"/>
        <v>0</v>
      </c>
      <c r="D70" s="23">
        <f t="shared" si="7"/>
        <v>-0.0024780515434721043</v>
      </c>
      <c r="E70" s="25">
        <f t="shared" si="8"/>
        <v>-16.14863589162657</v>
      </c>
    </row>
    <row r="71" spans="1:5" ht="12.75">
      <c r="A71" s="5">
        <f t="shared" si="9"/>
        <v>9.00000000000001</v>
      </c>
      <c r="B71" s="41">
        <f t="shared" si="5"/>
        <v>0</v>
      </c>
      <c r="C71" s="40">
        <f t="shared" si="6"/>
        <v>0</v>
      </c>
      <c r="D71" s="23">
        <f t="shared" si="7"/>
        <v>-0.0024780515434721043</v>
      </c>
      <c r="E71" s="25">
        <f t="shared" si="8"/>
        <v>-16.520343623147387</v>
      </c>
    </row>
    <row r="72" spans="1:5" ht="12.75">
      <c r="A72" s="5">
        <f t="shared" si="9"/>
        <v>9.150000000000011</v>
      </c>
      <c r="B72" s="41">
        <f t="shared" si="5"/>
        <v>0</v>
      </c>
      <c r="C72" s="40">
        <f t="shared" si="6"/>
        <v>0</v>
      </c>
      <c r="D72" s="23">
        <f t="shared" si="7"/>
        <v>-0.0024780515434721043</v>
      </c>
      <c r="E72" s="25">
        <f t="shared" si="8"/>
        <v>-16.892051354668205</v>
      </c>
    </row>
    <row r="73" spans="1:5" ht="12.75">
      <c r="A73" s="5">
        <f t="shared" si="9"/>
        <v>9.300000000000011</v>
      </c>
      <c r="B73" s="41">
        <f t="shared" si="5"/>
        <v>0</v>
      </c>
      <c r="C73" s="40">
        <f t="shared" si="6"/>
        <v>0</v>
      </c>
      <c r="D73" s="23">
        <f t="shared" si="7"/>
        <v>-0.0024780515434721043</v>
      </c>
      <c r="E73" s="25">
        <f t="shared" si="8"/>
        <v>-17.26375908618902</v>
      </c>
    </row>
    <row r="74" spans="1:5" ht="12.75">
      <c r="A74" s="5">
        <f t="shared" si="9"/>
        <v>9.450000000000012</v>
      </c>
      <c r="B74" s="41">
        <f t="shared" si="5"/>
        <v>0</v>
      </c>
      <c r="C74" s="40">
        <f t="shared" si="6"/>
        <v>0</v>
      </c>
      <c r="D74" s="23">
        <f t="shared" si="7"/>
        <v>-0.0024780515434721043</v>
      </c>
      <c r="E74" s="25">
        <f t="shared" si="8"/>
        <v>-17.635466817709837</v>
      </c>
    </row>
    <row r="75" spans="1:5" ht="12.75">
      <c r="A75" s="5">
        <f t="shared" si="9"/>
        <v>9.600000000000012</v>
      </c>
      <c r="B75" s="41">
        <f aca="true" t="shared" si="10" ref="B75:B111">IF(x&lt;LANG1,-FORCE1,0)</f>
        <v>0</v>
      </c>
      <c r="C75" s="40">
        <f aca="true" t="shared" si="11" ref="C75:C111">IF(x&lt;LANG1,FORCE1*(x-LANG1),0)</f>
        <v>0</v>
      </c>
      <c r="D75" s="23">
        <f aca="true" t="shared" si="12" ref="D75:D111">IF(x&lt;LANG1,(FORCE1*(0.5*(x)^2*10^6-LANG1*x*10^6)/(E*INERTIE*10^4)),-(FORCE1*(LANG1)^2*10^6)/(2*E*INERTIE*10^4))</f>
        <v>-0.0024780515434721043</v>
      </c>
      <c r="E75" s="25">
        <f aca="true" t="shared" si="13" ref="E75:E111">IF(x&lt;LANG1,1000*FORCE1*x^2*((x/3)-LANG1)/(2*E*0.01*INERTIE),1000*FORCE1*(LANG1)^2*((LANG1/3)-x)/(2*E*0.01*INERTIE))</f>
        <v>-18.00717454923065</v>
      </c>
    </row>
    <row r="76" spans="1:5" ht="12.75">
      <c r="A76" s="5">
        <f aca="true" t="shared" si="14" ref="A76:A111">IF(A75&lt;PORTEE,A75+(PORTEE/100),"")</f>
        <v>9.750000000000012</v>
      </c>
      <c r="B76" s="41">
        <f t="shared" si="10"/>
        <v>0</v>
      </c>
      <c r="C76" s="40">
        <f t="shared" si="11"/>
        <v>0</v>
      </c>
      <c r="D76" s="23">
        <f t="shared" si="12"/>
        <v>-0.0024780515434721043</v>
      </c>
      <c r="E76" s="25">
        <f t="shared" si="13"/>
        <v>-18.37888228075147</v>
      </c>
    </row>
    <row r="77" spans="1:5" ht="12.75">
      <c r="A77" s="5">
        <f t="shared" si="14"/>
        <v>9.900000000000013</v>
      </c>
      <c r="B77" s="41">
        <f t="shared" si="10"/>
        <v>0</v>
      </c>
      <c r="C77" s="40">
        <f t="shared" si="11"/>
        <v>0</v>
      </c>
      <c r="D77" s="23">
        <f t="shared" si="12"/>
        <v>-0.0024780515434721043</v>
      </c>
      <c r="E77" s="25">
        <f t="shared" si="13"/>
        <v>-18.750590012272287</v>
      </c>
    </row>
    <row r="78" spans="1:5" ht="12.75">
      <c r="A78" s="5">
        <f t="shared" si="14"/>
        <v>10.050000000000013</v>
      </c>
      <c r="B78" s="41">
        <f t="shared" si="10"/>
        <v>0</v>
      </c>
      <c r="C78" s="40">
        <f t="shared" si="11"/>
        <v>0</v>
      </c>
      <c r="D78" s="23">
        <f t="shared" si="12"/>
        <v>-0.0024780515434721043</v>
      </c>
      <c r="E78" s="25">
        <f t="shared" si="13"/>
        <v>-19.1222977437931</v>
      </c>
    </row>
    <row r="79" spans="1:5" ht="12.75">
      <c r="A79" s="5">
        <f t="shared" si="14"/>
        <v>10.200000000000014</v>
      </c>
      <c r="B79" s="41">
        <f t="shared" si="10"/>
        <v>0</v>
      </c>
      <c r="C79" s="40">
        <f t="shared" si="11"/>
        <v>0</v>
      </c>
      <c r="D79" s="23">
        <f t="shared" si="12"/>
        <v>-0.0024780515434721043</v>
      </c>
      <c r="E79" s="25">
        <f t="shared" si="13"/>
        <v>-19.49400547531392</v>
      </c>
    </row>
    <row r="80" spans="1:5" ht="12.75">
      <c r="A80" s="5">
        <f t="shared" si="14"/>
        <v>10.350000000000014</v>
      </c>
      <c r="B80" s="41">
        <f t="shared" si="10"/>
        <v>0</v>
      </c>
      <c r="C80" s="40">
        <f t="shared" si="11"/>
        <v>0</v>
      </c>
      <c r="D80" s="23">
        <f t="shared" si="12"/>
        <v>-0.0024780515434721043</v>
      </c>
      <c r="E80" s="25">
        <f t="shared" si="13"/>
        <v>-19.865713206834734</v>
      </c>
    </row>
    <row r="81" spans="1:5" ht="12.75">
      <c r="A81" s="5">
        <f t="shared" si="14"/>
        <v>10.500000000000014</v>
      </c>
      <c r="B81" s="41">
        <f t="shared" si="10"/>
        <v>0</v>
      </c>
      <c r="C81" s="40">
        <f t="shared" si="11"/>
        <v>0</v>
      </c>
      <c r="D81" s="23">
        <f t="shared" si="12"/>
        <v>-0.0024780515434721043</v>
      </c>
      <c r="E81" s="25">
        <f t="shared" si="13"/>
        <v>-20.23742093835555</v>
      </c>
    </row>
    <row r="82" spans="1:5" ht="12.75">
      <c r="A82" s="5">
        <f t="shared" si="14"/>
        <v>10.650000000000015</v>
      </c>
      <c r="B82" s="41">
        <f t="shared" si="10"/>
        <v>0</v>
      </c>
      <c r="C82" s="40">
        <f t="shared" si="11"/>
        <v>0</v>
      </c>
      <c r="D82" s="23">
        <f t="shared" si="12"/>
        <v>-0.0024780515434721043</v>
      </c>
      <c r="E82" s="25">
        <f t="shared" si="13"/>
        <v>-20.60912866987637</v>
      </c>
    </row>
    <row r="83" spans="1:5" ht="12.75">
      <c r="A83" s="5">
        <f t="shared" si="14"/>
        <v>10.800000000000015</v>
      </c>
      <c r="B83" s="41">
        <f t="shared" si="10"/>
        <v>0</v>
      </c>
      <c r="C83" s="40">
        <f t="shared" si="11"/>
        <v>0</v>
      </c>
      <c r="D83" s="23">
        <f t="shared" si="12"/>
        <v>-0.0024780515434721043</v>
      </c>
      <c r="E83" s="25">
        <f t="shared" si="13"/>
        <v>-20.980836401397184</v>
      </c>
    </row>
    <row r="84" spans="1:5" ht="12.75">
      <c r="A84" s="5">
        <f t="shared" si="14"/>
        <v>10.950000000000015</v>
      </c>
      <c r="B84" s="41">
        <f t="shared" si="10"/>
        <v>0</v>
      </c>
      <c r="C84" s="40">
        <f t="shared" si="11"/>
        <v>0</v>
      </c>
      <c r="D84" s="23">
        <f t="shared" si="12"/>
        <v>-0.0024780515434721043</v>
      </c>
      <c r="E84" s="25">
        <f t="shared" si="13"/>
        <v>-21.352544132918</v>
      </c>
    </row>
    <row r="85" spans="1:5" ht="12.75">
      <c r="A85" s="5">
        <f t="shared" si="14"/>
        <v>11.100000000000016</v>
      </c>
      <c r="B85" s="41">
        <f t="shared" si="10"/>
        <v>0</v>
      </c>
      <c r="C85" s="40">
        <f t="shared" si="11"/>
        <v>0</v>
      </c>
      <c r="D85" s="23">
        <f t="shared" si="12"/>
        <v>-0.0024780515434721043</v>
      </c>
      <c r="E85" s="25">
        <f t="shared" si="13"/>
        <v>-21.724251864438816</v>
      </c>
    </row>
    <row r="86" spans="1:5" ht="12.75">
      <c r="A86" s="5">
        <f t="shared" si="14"/>
        <v>11.250000000000016</v>
      </c>
      <c r="B86" s="41">
        <f t="shared" si="10"/>
        <v>0</v>
      </c>
      <c r="C86" s="40">
        <f t="shared" si="11"/>
        <v>0</v>
      </c>
      <c r="D86" s="23">
        <f t="shared" si="12"/>
        <v>-0.0024780515434721043</v>
      </c>
      <c r="E86" s="25">
        <f t="shared" si="13"/>
        <v>-22.095959595959638</v>
      </c>
    </row>
    <row r="87" spans="1:5" ht="12.75">
      <c r="A87" s="5">
        <f t="shared" si="14"/>
        <v>11.400000000000016</v>
      </c>
      <c r="B87" s="41">
        <f t="shared" si="10"/>
        <v>0</v>
      </c>
      <c r="C87" s="40">
        <f t="shared" si="11"/>
        <v>0</v>
      </c>
      <c r="D87" s="23">
        <f t="shared" si="12"/>
        <v>-0.0024780515434721043</v>
      </c>
      <c r="E87" s="25">
        <f t="shared" si="13"/>
        <v>-22.467667327480452</v>
      </c>
    </row>
    <row r="88" spans="1:5" ht="12.75">
      <c r="A88" s="5">
        <f t="shared" si="14"/>
        <v>11.550000000000017</v>
      </c>
      <c r="B88" s="41">
        <f t="shared" si="10"/>
        <v>0</v>
      </c>
      <c r="C88" s="40">
        <f t="shared" si="11"/>
        <v>0</v>
      </c>
      <c r="D88" s="23">
        <f t="shared" si="12"/>
        <v>-0.0024780515434721043</v>
      </c>
      <c r="E88" s="25">
        <f t="shared" si="13"/>
        <v>-22.839375059001267</v>
      </c>
    </row>
    <row r="89" spans="1:5" ht="12.75">
      <c r="A89" s="5">
        <f t="shared" si="14"/>
        <v>11.700000000000017</v>
      </c>
      <c r="B89" s="41">
        <f t="shared" si="10"/>
        <v>0</v>
      </c>
      <c r="C89" s="40">
        <f t="shared" si="11"/>
        <v>0</v>
      </c>
      <c r="D89" s="23">
        <f t="shared" si="12"/>
        <v>-0.0024780515434721043</v>
      </c>
      <c r="E89" s="25">
        <f t="shared" si="13"/>
        <v>-23.211082790522084</v>
      </c>
    </row>
    <row r="90" spans="1:5" ht="12.75">
      <c r="A90" s="5">
        <f t="shared" si="14"/>
        <v>11.850000000000017</v>
      </c>
      <c r="B90" s="41">
        <f t="shared" si="10"/>
        <v>0</v>
      </c>
      <c r="C90" s="40">
        <f t="shared" si="11"/>
        <v>0</v>
      </c>
      <c r="D90" s="23">
        <f t="shared" si="12"/>
        <v>-0.0024780515434721043</v>
      </c>
      <c r="E90" s="25">
        <f t="shared" si="13"/>
        <v>-23.5827905220429</v>
      </c>
    </row>
    <row r="91" spans="1:5" ht="12.75">
      <c r="A91" s="5">
        <f t="shared" si="14"/>
        <v>12.000000000000018</v>
      </c>
      <c r="B91" s="41">
        <f t="shared" si="10"/>
        <v>0</v>
      </c>
      <c r="C91" s="40">
        <f t="shared" si="11"/>
        <v>0</v>
      </c>
      <c r="D91" s="23">
        <f t="shared" si="12"/>
        <v>-0.0024780515434721043</v>
      </c>
      <c r="E91" s="25">
        <f t="shared" si="13"/>
        <v>-23.954498253563713</v>
      </c>
    </row>
    <row r="92" spans="1:5" ht="12.75">
      <c r="A92" s="5">
        <f t="shared" si="14"/>
        <v>12.150000000000018</v>
      </c>
      <c r="B92" s="41">
        <f t="shared" si="10"/>
        <v>0</v>
      </c>
      <c r="C92" s="40">
        <f t="shared" si="11"/>
        <v>0</v>
      </c>
      <c r="D92" s="23">
        <f t="shared" si="12"/>
        <v>-0.0024780515434721043</v>
      </c>
      <c r="E92" s="25">
        <f t="shared" si="13"/>
        <v>-24.326205985084535</v>
      </c>
    </row>
    <row r="93" spans="1:5" ht="12.75">
      <c r="A93" s="5">
        <f t="shared" si="14"/>
        <v>12.300000000000018</v>
      </c>
      <c r="B93" s="41">
        <f t="shared" si="10"/>
        <v>0</v>
      </c>
      <c r="C93" s="40">
        <f t="shared" si="11"/>
        <v>0</v>
      </c>
      <c r="D93" s="23">
        <f t="shared" si="12"/>
        <v>-0.0024780515434721043</v>
      </c>
      <c r="E93" s="25">
        <f t="shared" si="13"/>
        <v>-24.69791371660535</v>
      </c>
    </row>
    <row r="94" spans="1:5" ht="12.75">
      <c r="A94" s="5">
        <f t="shared" si="14"/>
        <v>12.450000000000019</v>
      </c>
      <c r="B94" s="41">
        <f t="shared" si="10"/>
        <v>0</v>
      </c>
      <c r="C94" s="40">
        <f t="shared" si="11"/>
        <v>0</v>
      </c>
      <c r="D94" s="23">
        <f t="shared" si="12"/>
        <v>-0.0024780515434721043</v>
      </c>
      <c r="E94" s="25">
        <f t="shared" si="13"/>
        <v>-25.069621448126167</v>
      </c>
    </row>
    <row r="95" spans="1:5" ht="12.75">
      <c r="A95" s="5">
        <f t="shared" si="14"/>
        <v>12.60000000000002</v>
      </c>
      <c r="B95" s="41">
        <f t="shared" si="10"/>
        <v>0</v>
      </c>
      <c r="C95" s="40">
        <f t="shared" si="11"/>
        <v>0</v>
      </c>
      <c r="D95" s="23">
        <f t="shared" si="12"/>
        <v>-0.0024780515434721043</v>
      </c>
      <c r="E95" s="25">
        <f t="shared" si="13"/>
        <v>-25.44132917964698</v>
      </c>
    </row>
    <row r="96" spans="1:5" ht="12.75">
      <c r="A96" s="5">
        <f t="shared" si="14"/>
        <v>12.75000000000002</v>
      </c>
      <c r="B96" s="41">
        <f t="shared" si="10"/>
        <v>0</v>
      </c>
      <c r="C96" s="40">
        <f t="shared" si="11"/>
        <v>0</v>
      </c>
      <c r="D96" s="23">
        <f t="shared" si="12"/>
        <v>-0.0024780515434721043</v>
      </c>
      <c r="E96" s="25">
        <f t="shared" si="13"/>
        <v>-25.813036911167796</v>
      </c>
    </row>
    <row r="97" spans="1:5" ht="12.75">
      <c r="A97" s="5">
        <f t="shared" si="14"/>
        <v>12.90000000000002</v>
      </c>
      <c r="B97" s="41">
        <f t="shared" si="10"/>
        <v>0</v>
      </c>
      <c r="C97" s="40">
        <f t="shared" si="11"/>
        <v>0</v>
      </c>
      <c r="D97" s="23">
        <f t="shared" si="12"/>
        <v>-0.0024780515434721043</v>
      </c>
      <c r="E97" s="25">
        <f t="shared" si="13"/>
        <v>-26.184744642688617</v>
      </c>
    </row>
    <row r="98" spans="1:5" ht="12.75">
      <c r="A98" s="5">
        <f t="shared" si="14"/>
        <v>13.05000000000002</v>
      </c>
      <c r="B98" s="41">
        <f t="shared" si="10"/>
        <v>0</v>
      </c>
      <c r="C98" s="40">
        <f t="shared" si="11"/>
        <v>0</v>
      </c>
      <c r="D98" s="23">
        <f t="shared" si="12"/>
        <v>-0.0024780515434721043</v>
      </c>
      <c r="E98" s="25">
        <f t="shared" si="13"/>
        <v>-26.556452374209435</v>
      </c>
    </row>
    <row r="99" spans="1:5" ht="12.75">
      <c r="A99" s="5">
        <f t="shared" si="14"/>
        <v>13.20000000000002</v>
      </c>
      <c r="B99" s="41">
        <f t="shared" si="10"/>
        <v>0</v>
      </c>
      <c r="C99" s="40">
        <f t="shared" si="11"/>
        <v>0</v>
      </c>
      <c r="D99" s="23">
        <f t="shared" si="12"/>
        <v>-0.0024780515434721043</v>
      </c>
      <c r="E99" s="25">
        <f t="shared" si="13"/>
        <v>-26.92816010573025</v>
      </c>
    </row>
    <row r="100" spans="1:5" ht="12.75">
      <c r="A100" s="5">
        <f t="shared" si="14"/>
        <v>13.350000000000021</v>
      </c>
      <c r="B100" s="41">
        <f t="shared" si="10"/>
        <v>0</v>
      </c>
      <c r="C100" s="40">
        <f t="shared" si="11"/>
        <v>0</v>
      </c>
      <c r="D100" s="23">
        <f t="shared" si="12"/>
        <v>-0.0024780515434721043</v>
      </c>
      <c r="E100" s="25">
        <f t="shared" si="13"/>
        <v>-27.299867837251064</v>
      </c>
    </row>
    <row r="101" spans="1:5" ht="12.75">
      <c r="A101" s="5">
        <f t="shared" si="14"/>
        <v>13.500000000000021</v>
      </c>
      <c r="B101" s="41">
        <f t="shared" si="10"/>
        <v>0</v>
      </c>
      <c r="C101" s="40">
        <f t="shared" si="11"/>
        <v>0</v>
      </c>
      <c r="D101" s="23">
        <f t="shared" si="12"/>
        <v>-0.0024780515434721043</v>
      </c>
      <c r="E101" s="25">
        <f t="shared" si="13"/>
        <v>-27.671575568771882</v>
      </c>
    </row>
    <row r="102" spans="1:5" ht="12.75">
      <c r="A102" s="5">
        <f t="shared" si="14"/>
        <v>13.650000000000022</v>
      </c>
      <c r="B102" s="41">
        <f t="shared" si="10"/>
        <v>0</v>
      </c>
      <c r="C102" s="40">
        <f t="shared" si="11"/>
        <v>0</v>
      </c>
      <c r="D102" s="23">
        <f t="shared" si="12"/>
        <v>-0.0024780515434721043</v>
      </c>
      <c r="E102" s="25">
        <f t="shared" si="13"/>
        <v>-28.043283300292696</v>
      </c>
    </row>
    <row r="103" spans="1:5" ht="12.75">
      <c r="A103" s="5">
        <f t="shared" si="14"/>
        <v>13.800000000000022</v>
      </c>
      <c r="B103" s="41">
        <f t="shared" si="10"/>
        <v>0</v>
      </c>
      <c r="C103" s="40">
        <f t="shared" si="11"/>
        <v>0</v>
      </c>
      <c r="D103" s="23">
        <f t="shared" si="12"/>
        <v>-0.0024780515434721043</v>
      </c>
      <c r="E103" s="25">
        <f t="shared" si="13"/>
        <v>-28.414991031813518</v>
      </c>
    </row>
    <row r="104" spans="1:5" ht="12.75">
      <c r="A104" s="5">
        <f t="shared" si="14"/>
        <v>13.950000000000022</v>
      </c>
      <c r="B104" s="41">
        <f t="shared" si="10"/>
        <v>0</v>
      </c>
      <c r="C104" s="40">
        <f t="shared" si="11"/>
        <v>0</v>
      </c>
      <c r="D104" s="23">
        <f t="shared" si="12"/>
        <v>-0.0024780515434721043</v>
      </c>
      <c r="E104" s="25">
        <f t="shared" si="13"/>
        <v>-28.786698763334332</v>
      </c>
    </row>
    <row r="105" spans="1:5" ht="12.75">
      <c r="A105" s="5">
        <f t="shared" si="14"/>
        <v>14.100000000000023</v>
      </c>
      <c r="B105" s="41">
        <f t="shared" si="10"/>
        <v>0</v>
      </c>
      <c r="C105" s="40">
        <f t="shared" si="11"/>
        <v>0</v>
      </c>
      <c r="D105" s="23">
        <f t="shared" si="12"/>
        <v>-0.0024780515434721043</v>
      </c>
      <c r="E105" s="25">
        <f t="shared" si="13"/>
        <v>-29.158406494855146</v>
      </c>
    </row>
    <row r="106" spans="1:5" ht="12.75">
      <c r="A106" s="5">
        <f t="shared" si="14"/>
        <v>14.250000000000023</v>
      </c>
      <c r="B106" s="41">
        <f t="shared" si="10"/>
        <v>0</v>
      </c>
      <c r="C106" s="40">
        <f t="shared" si="11"/>
        <v>0</v>
      </c>
      <c r="D106" s="23">
        <f t="shared" si="12"/>
        <v>-0.0024780515434721043</v>
      </c>
      <c r="E106" s="25">
        <f t="shared" si="13"/>
        <v>-29.530114226375964</v>
      </c>
    </row>
    <row r="107" spans="1:5" ht="12.75">
      <c r="A107" s="5">
        <f t="shared" si="14"/>
        <v>14.400000000000023</v>
      </c>
      <c r="B107" s="41">
        <f t="shared" si="10"/>
        <v>0</v>
      </c>
      <c r="C107" s="40">
        <f t="shared" si="11"/>
        <v>0</v>
      </c>
      <c r="D107" s="23">
        <f t="shared" si="12"/>
        <v>-0.0024780515434721043</v>
      </c>
      <c r="E107" s="25">
        <f t="shared" si="13"/>
        <v>-29.90182195789678</v>
      </c>
    </row>
    <row r="108" spans="1:5" ht="12.75">
      <c r="A108" s="5">
        <f t="shared" si="14"/>
        <v>14.550000000000024</v>
      </c>
      <c r="B108" s="41">
        <f t="shared" si="10"/>
        <v>0</v>
      </c>
      <c r="C108" s="40">
        <f t="shared" si="11"/>
        <v>0</v>
      </c>
      <c r="D108" s="23">
        <f t="shared" si="12"/>
        <v>-0.0024780515434721043</v>
      </c>
      <c r="E108" s="25">
        <f t="shared" si="13"/>
        <v>-30.2735296894176</v>
      </c>
    </row>
    <row r="109" spans="1:5" ht="12.75">
      <c r="A109" s="5">
        <f t="shared" si="14"/>
        <v>14.700000000000024</v>
      </c>
      <c r="B109" s="41">
        <f t="shared" si="10"/>
        <v>0</v>
      </c>
      <c r="C109" s="40">
        <f t="shared" si="11"/>
        <v>0</v>
      </c>
      <c r="D109" s="23">
        <f t="shared" si="12"/>
        <v>-0.0024780515434721043</v>
      </c>
      <c r="E109" s="25">
        <f t="shared" si="13"/>
        <v>-30.645237420938415</v>
      </c>
    </row>
    <row r="110" spans="1:5" ht="12.75">
      <c r="A110" s="5">
        <f t="shared" si="14"/>
        <v>14.850000000000025</v>
      </c>
      <c r="B110" s="41">
        <f t="shared" si="10"/>
        <v>0</v>
      </c>
      <c r="C110" s="40">
        <f t="shared" si="11"/>
        <v>0</v>
      </c>
      <c r="D110" s="23">
        <f t="shared" si="12"/>
        <v>-0.0024780515434721043</v>
      </c>
      <c r="E110" s="25">
        <f t="shared" si="13"/>
        <v>-31.01694515245923</v>
      </c>
    </row>
    <row r="111" spans="1:5" ht="12.75">
      <c r="A111" s="5">
        <f t="shared" si="14"/>
        <v>15.000000000000025</v>
      </c>
      <c r="B111" s="41">
        <f t="shared" si="10"/>
        <v>0</v>
      </c>
      <c r="C111" s="40">
        <f t="shared" si="11"/>
        <v>0</v>
      </c>
      <c r="D111" s="23">
        <f t="shared" si="12"/>
        <v>-0.0024780515434721043</v>
      </c>
      <c r="E111" s="25">
        <f t="shared" si="13"/>
        <v>-31.388652883980047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9:E111"/>
  <sheetViews>
    <sheetView zoomScalePageLayoutView="0" workbookViewId="0" topLeftCell="A51">
      <selection activeCell="G117" sqref="G117"/>
    </sheetView>
  </sheetViews>
  <sheetFormatPr defaultColWidth="11.421875" defaultRowHeight="12.75"/>
  <sheetData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41">
        <f aca="true" t="shared" si="0" ref="B11:B42">IF(x&lt;LANG2,-FORCE2,0)</f>
        <v>0</v>
      </c>
      <c r="C11" s="40">
        <f aca="true" t="shared" si="1" ref="C11:C42">IF(x&lt;LANG2,FORCE2*(x-LANG2),0)</f>
        <v>0</v>
      </c>
      <c r="D11" s="23">
        <f aca="true" t="shared" si="2" ref="D11:D42">IF(x&lt;LANG2,(FORCE2*(0.5*(x)^2*10^6-LANG2*x*10^6)/(E*INERTIE*10^4)),-(FORCE2*(LANG2)^2*10^6)/(2*E*INERTIE*10^4))</f>
        <v>0</v>
      </c>
      <c r="E11" s="25">
        <f aca="true" t="shared" si="3" ref="E11:E42">IF(x&lt;LANG2,1000*FORCE2*x^2*((x/3)-LANG2)/(2*E*0.01*INERTIE),1000*FORCE2*(LANG2)^2*((LANG2/3)-x)/(2*E*0.01*INERTIE))</f>
        <v>0</v>
      </c>
    </row>
    <row r="12" spans="1:5" ht="12.75">
      <c r="A12" s="5">
        <f aca="true" t="shared" si="4" ref="A12:A75">IF(A11&lt;PORTEE,A11+(PORTEE/100),"")</f>
        <v>0.15</v>
      </c>
      <c r="B12" s="41">
        <f t="shared" si="0"/>
        <v>0</v>
      </c>
      <c r="C12" s="40">
        <f t="shared" si="1"/>
        <v>0</v>
      </c>
      <c r="D12" s="23">
        <f t="shared" si="2"/>
        <v>0</v>
      </c>
      <c r="E12" s="25">
        <f t="shared" si="3"/>
        <v>0</v>
      </c>
    </row>
    <row r="13" spans="1:5" ht="12.75">
      <c r="A13" s="5">
        <f t="shared" si="4"/>
        <v>0.3</v>
      </c>
      <c r="B13" s="41">
        <f t="shared" si="0"/>
        <v>0</v>
      </c>
      <c r="C13" s="40">
        <f t="shared" si="1"/>
        <v>0</v>
      </c>
      <c r="D13" s="23">
        <f t="shared" si="2"/>
        <v>0</v>
      </c>
      <c r="E13" s="25">
        <f t="shared" si="3"/>
        <v>0</v>
      </c>
    </row>
    <row r="14" spans="1:5" ht="12.75">
      <c r="A14" s="5">
        <f t="shared" si="4"/>
        <v>0.44999999999999996</v>
      </c>
      <c r="B14" s="41">
        <f t="shared" si="0"/>
        <v>0</v>
      </c>
      <c r="C14" s="40">
        <f t="shared" si="1"/>
        <v>0</v>
      </c>
      <c r="D14" s="23">
        <f t="shared" si="2"/>
        <v>0</v>
      </c>
      <c r="E14" s="25">
        <f t="shared" si="3"/>
        <v>0</v>
      </c>
    </row>
    <row r="15" spans="1:5" ht="12.75">
      <c r="A15" s="5">
        <f t="shared" si="4"/>
        <v>0.6</v>
      </c>
      <c r="B15" s="41">
        <f t="shared" si="0"/>
        <v>0</v>
      </c>
      <c r="C15" s="40">
        <f t="shared" si="1"/>
        <v>0</v>
      </c>
      <c r="D15" s="23">
        <f t="shared" si="2"/>
        <v>0</v>
      </c>
      <c r="E15" s="25">
        <f t="shared" si="3"/>
        <v>0</v>
      </c>
    </row>
    <row r="16" spans="1:5" ht="12.75">
      <c r="A16" s="5">
        <f t="shared" si="4"/>
        <v>0.75</v>
      </c>
      <c r="B16" s="41">
        <f t="shared" si="0"/>
        <v>0</v>
      </c>
      <c r="C16" s="40">
        <f t="shared" si="1"/>
        <v>0</v>
      </c>
      <c r="D16" s="23">
        <f t="shared" si="2"/>
        <v>0</v>
      </c>
      <c r="E16" s="25">
        <f t="shared" si="3"/>
        <v>0</v>
      </c>
    </row>
    <row r="17" spans="1:5" ht="12.75">
      <c r="A17" s="5">
        <f t="shared" si="4"/>
        <v>0.9</v>
      </c>
      <c r="B17" s="41">
        <f t="shared" si="0"/>
        <v>0</v>
      </c>
      <c r="C17" s="40">
        <f t="shared" si="1"/>
        <v>0</v>
      </c>
      <c r="D17" s="23">
        <f t="shared" si="2"/>
        <v>0</v>
      </c>
      <c r="E17" s="25">
        <f t="shared" si="3"/>
        <v>0</v>
      </c>
    </row>
    <row r="18" spans="1:5" ht="12.75">
      <c r="A18" s="5">
        <f t="shared" si="4"/>
        <v>1.05</v>
      </c>
      <c r="B18" s="41">
        <f t="shared" si="0"/>
        <v>0</v>
      </c>
      <c r="C18" s="40">
        <f t="shared" si="1"/>
        <v>0</v>
      </c>
      <c r="D18" s="23">
        <f t="shared" si="2"/>
        <v>0</v>
      </c>
      <c r="E18" s="25">
        <f t="shared" si="3"/>
        <v>0</v>
      </c>
    </row>
    <row r="19" spans="1:5" ht="12.75">
      <c r="A19" s="5">
        <f t="shared" si="4"/>
        <v>1.2</v>
      </c>
      <c r="B19" s="41">
        <f t="shared" si="0"/>
        <v>0</v>
      </c>
      <c r="C19" s="40">
        <f t="shared" si="1"/>
        <v>0</v>
      </c>
      <c r="D19" s="23">
        <f t="shared" si="2"/>
        <v>0</v>
      </c>
      <c r="E19" s="25">
        <f t="shared" si="3"/>
        <v>0</v>
      </c>
    </row>
    <row r="20" spans="1:5" ht="12.75">
      <c r="A20" s="5">
        <f t="shared" si="4"/>
        <v>1.3499999999999999</v>
      </c>
      <c r="B20" s="41">
        <f t="shared" si="0"/>
        <v>0</v>
      </c>
      <c r="C20" s="40">
        <f t="shared" si="1"/>
        <v>0</v>
      </c>
      <c r="D20" s="23">
        <f t="shared" si="2"/>
        <v>0</v>
      </c>
      <c r="E20" s="25">
        <f t="shared" si="3"/>
        <v>0</v>
      </c>
    </row>
    <row r="21" spans="1:5" ht="12.75">
      <c r="A21" s="5">
        <f t="shared" si="4"/>
        <v>1.4999999999999998</v>
      </c>
      <c r="B21" s="41">
        <f t="shared" si="0"/>
        <v>0</v>
      </c>
      <c r="C21" s="40">
        <f t="shared" si="1"/>
        <v>0</v>
      </c>
      <c r="D21" s="23">
        <f t="shared" si="2"/>
        <v>0</v>
      </c>
      <c r="E21" s="25">
        <f t="shared" si="3"/>
        <v>0</v>
      </c>
    </row>
    <row r="22" spans="1:5" ht="12.75">
      <c r="A22" s="5">
        <f t="shared" si="4"/>
        <v>1.6499999999999997</v>
      </c>
      <c r="B22" s="41">
        <f t="shared" si="0"/>
        <v>0</v>
      </c>
      <c r="C22" s="40">
        <f t="shared" si="1"/>
        <v>0</v>
      </c>
      <c r="D22" s="23">
        <f t="shared" si="2"/>
        <v>0</v>
      </c>
      <c r="E22" s="25">
        <f t="shared" si="3"/>
        <v>0</v>
      </c>
    </row>
    <row r="23" spans="1:5" ht="12.75">
      <c r="A23" s="5">
        <f t="shared" si="4"/>
        <v>1.7999999999999996</v>
      </c>
      <c r="B23" s="41">
        <f t="shared" si="0"/>
        <v>0</v>
      </c>
      <c r="C23" s="40">
        <f t="shared" si="1"/>
        <v>0</v>
      </c>
      <c r="D23" s="23">
        <f t="shared" si="2"/>
        <v>0</v>
      </c>
      <c r="E23" s="25">
        <f t="shared" si="3"/>
        <v>0</v>
      </c>
    </row>
    <row r="24" spans="1:5" ht="12.75">
      <c r="A24" s="5">
        <f t="shared" si="4"/>
        <v>1.9499999999999995</v>
      </c>
      <c r="B24" s="41">
        <f t="shared" si="0"/>
        <v>0</v>
      </c>
      <c r="C24" s="40">
        <f t="shared" si="1"/>
        <v>0</v>
      </c>
      <c r="D24" s="23">
        <f t="shared" si="2"/>
        <v>0</v>
      </c>
      <c r="E24" s="25">
        <f t="shared" si="3"/>
        <v>0</v>
      </c>
    </row>
    <row r="25" spans="1:5" ht="12.75">
      <c r="A25" s="5">
        <f t="shared" si="4"/>
        <v>2.0999999999999996</v>
      </c>
      <c r="B25" s="41">
        <f t="shared" si="0"/>
        <v>0</v>
      </c>
      <c r="C25" s="40">
        <f t="shared" si="1"/>
        <v>0</v>
      </c>
      <c r="D25" s="23">
        <f t="shared" si="2"/>
        <v>0</v>
      </c>
      <c r="E25" s="25">
        <f t="shared" si="3"/>
        <v>0</v>
      </c>
    </row>
    <row r="26" spans="1:5" ht="12.75">
      <c r="A26" s="5">
        <f t="shared" si="4"/>
        <v>2.2499999999999996</v>
      </c>
      <c r="B26" s="41">
        <f t="shared" si="0"/>
        <v>0</v>
      </c>
      <c r="C26" s="40">
        <f t="shared" si="1"/>
        <v>0</v>
      </c>
      <c r="D26" s="23">
        <f t="shared" si="2"/>
        <v>0</v>
      </c>
      <c r="E26" s="25">
        <f t="shared" si="3"/>
        <v>0</v>
      </c>
    </row>
    <row r="27" spans="1:5" ht="12.75">
      <c r="A27" s="5">
        <f t="shared" si="4"/>
        <v>2.3999999999999995</v>
      </c>
      <c r="B27" s="41">
        <f t="shared" si="0"/>
        <v>0</v>
      </c>
      <c r="C27" s="40">
        <f t="shared" si="1"/>
        <v>0</v>
      </c>
      <c r="D27" s="23">
        <f t="shared" si="2"/>
        <v>0</v>
      </c>
      <c r="E27" s="25">
        <f t="shared" si="3"/>
        <v>0</v>
      </c>
    </row>
    <row r="28" spans="1:5" ht="12.75">
      <c r="A28" s="5">
        <f t="shared" si="4"/>
        <v>2.5499999999999994</v>
      </c>
      <c r="B28" s="41">
        <f t="shared" si="0"/>
        <v>0</v>
      </c>
      <c r="C28" s="40">
        <f t="shared" si="1"/>
        <v>0</v>
      </c>
      <c r="D28" s="23">
        <f t="shared" si="2"/>
        <v>0</v>
      </c>
      <c r="E28" s="25">
        <f t="shared" si="3"/>
        <v>0</v>
      </c>
    </row>
    <row r="29" spans="1:5" ht="12.75">
      <c r="A29" s="5">
        <f t="shared" si="4"/>
        <v>2.6999999999999993</v>
      </c>
      <c r="B29" s="41">
        <f t="shared" si="0"/>
        <v>0</v>
      </c>
      <c r="C29" s="40">
        <f t="shared" si="1"/>
        <v>0</v>
      </c>
      <c r="D29" s="23">
        <f t="shared" si="2"/>
        <v>0</v>
      </c>
      <c r="E29" s="25">
        <f t="shared" si="3"/>
        <v>0</v>
      </c>
    </row>
    <row r="30" spans="1:5" ht="12.75">
      <c r="A30" s="5">
        <f t="shared" si="4"/>
        <v>2.849999999999999</v>
      </c>
      <c r="B30" s="41">
        <f t="shared" si="0"/>
        <v>0</v>
      </c>
      <c r="C30" s="40">
        <f t="shared" si="1"/>
        <v>0</v>
      </c>
      <c r="D30" s="23">
        <f t="shared" si="2"/>
        <v>0</v>
      </c>
      <c r="E30" s="25">
        <f t="shared" si="3"/>
        <v>0</v>
      </c>
    </row>
    <row r="31" spans="1:5" ht="12.75">
      <c r="A31" s="5">
        <f t="shared" si="4"/>
        <v>2.999999999999999</v>
      </c>
      <c r="B31" s="41">
        <f t="shared" si="0"/>
        <v>0</v>
      </c>
      <c r="C31" s="40">
        <f t="shared" si="1"/>
        <v>0</v>
      </c>
      <c r="D31" s="23">
        <f t="shared" si="2"/>
        <v>0</v>
      </c>
      <c r="E31" s="25">
        <f t="shared" si="3"/>
        <v>0</v>
      </c>
    </row>
    <row r="32" spans="1:5" ht="12.75">
      <c r="A32" s="5">
        <f t="shared" si="4"/>
        <v>3.149999999999999</v>
      </c>
      <c r="B32" s="41">
        <f t="shared" si="0"/>
        <v>0</v>
      </c>
      <c r="C32" s="40">
        <f t="shared" si="1"/>
        <v>0</v>
      </c>
      <c r="D32" s="23">
        <f t="shared" si="2"/>
        <v>0</v>
      </c>
      <c r="E32" s="25">
        <f t="shared" si="3"/>
        <v>0</v>
      </c>
    </row>
    <row r="33" spans="1:5" ht="12.75">
      <c r="A33" s="5">
        <f t="shared" si="4"/>
        <v>3.299999999999999</v>
      </c>
      <c r="B33" s="41">
        <f t="shared" si="0"/>
        <v>0</v>
      </c>
      <c r="C33" s="40">
        <f t="shared" si="1"/>
        <v>0</v>
      </c>
      <c r="D33" s="23">
        <f t="shared" si="2"/>
        <v>0</v>
      </c>
      <c r="E33" s="25">
        <f t="shared" si="3"/>
        <v>0</v>
      </c>
    </row>
    <row r="34" spans="1:5" ht="12.75">
      <c r="A34" s="5">
        <f t="shared" si="4"/>
        <v>3.449999999999999</v>
      </c>
      <c r="B34" s="41">
        <f t="shared" si="0"/>
        <v>0</v>
      </c>
      <c r="C34" s="40">
        <f t="shared" si="1"/>
        <v>0</v>
      </c>
      <c r="D34" s="23">
        <f t="shared" si="2"/>
        <v>0</v>
      </c>
      <c r="E34" s="25">
        <f t="shared" si="3"/>
        <v>0</v>
      </c>
    </row>
    <row r="35" spans="1:5" ht="12.75">
      <c r="A35" s="5">
        <f t="shared" si="4"/>
        <v>3.5999999999999988</v>
      </c>
      <c r="B35" s="41">
        <f t="shared" si="0"/>
        <v>0</v>
      </c>
      <c r="C35" s="40">
        <f t="shared" si="1"/>
        <v>0</v>
      </c>
      <c r="D35" s="23">
        <f t="shared" si="2"/>
        <v>0</v>
      </c>
      <c r="E35" s="25">
        <f t="shared" si="3"/>
        <v>0</v>
      </c>
    </row>
    <row r="36" spans="1:5" ht="12.75">
      <c r="A36" s="5">
        <f t="shared" si="4"/>
        <v>3.7499999999999987</v>
      </c>
      <c r="B36" s="41">
        <f t="shared" si="0"/>
        <v>0</v>
      </c>
      <c r="C36" s="40">
        <f t="shared" si="1"/>
        <v>0</v>
      </c>
      <c r="D36" s="23">
        <f t="shared" si="2"/>
        <v>0</v>
      </c>
      <c r="E36" s="25">
        <f t="shared" si="3"/>
        <v>0</v>
      </c>
    </row>
    <row r="37" spans="1:5" ht="12.75">
      <c r="A37" s="5">
        <f t="shared" si="4"/>
        <v>3.8999999999999986</v>
      </c>
      <c r="B37" s="41">
        <f t="shared" si="0"/>
        <v>0</v>
      </c>
      <c r="C37" s="40">
        <f t="shared" si="1"/>
        <v>0</v>
      </c>
      <c r="D37" s="23">
        <f t="shared" si="2"/>
        <v>0</v>
      </c>
      <c r="E37" s="25">
        <f t="shared" si="3"/>
        <v>0</v>
      </c>
    </row>
    <row r="38" spans="1:5" ht="12.75">
      <c r="A38" s="5">
        <f t="shared" si="4"/>
        <v>4.049999999999999</v>
      </c>
      <c r="B38" s="41">
        <f t="shared" si="0"/>
        <v>0</v>
      </c>
      <c r="C38" s="40">
        <f t="shared" si="1"/>
        <v>0</v>
      </c>
      <c r="D38" s="23">
        <f t="shared" si="2"/>
        <v>0</v>
      </c>
      <c r="E38" s="25">
        <f t="shared" si="3"/>
        <v>0</v>
      </c>
    </row>
    <row r="39" spans="1:5" ht="12.75">
      <c r="A39" s="5">
        <f t="shared" si="4"/>
        <v>4.199999999999999</v>
      </c>
      <c r="B39" s="41">
        <f t="shared" si="0"/>
        <v>0</v>
      </c>
      <c r="C39" s="40">
        <f t="shared" si="1"/>
        <v>0</v>
      </c>
      <c r="D39" s="23">
        <f t="shared" si="2"/>
        <v>0</v>
      </c>
      <c r="E39" s="25">
        <f t="shared" si="3"/>
        <v>0</v>
      </c>
    </row>
    <row r="40" spans="1:5" ht="12.75">
      <c r="A40" s="5">
        <f t="shared" si="4"/>
        <v>4.35</v>
      </c>
      <c r="B40" s="41">
        <f t="shared" si="0"/>
        <v>0</v>
      </c>
      <c r="C40" s="40">
        <f t="shared" si="1"/>
        <v>0</v>
      </c>
      <c r="D40" s="23">
        <f t="shared" si="2"/>
        <v>0</v>
      </c>
      <c r="E40" s="25">
        <f t="shared" si="3"/>
        <v>0</v>
      </c>
    </row>
    <row r="41" spans="1:5" ht="12.75">
      <c r="A41" s="5">
        <f t="shared" si="4"/>
        <v>4.5</v>
      </c>
      <c r="B41" s="41">
        <f t="shared" si="0"/>
        <v>0</v>
      </c>
      <c r="C41" s="40">
        <f t="shared" si="1"/>
        <v>0</v>
      </c>
      <c r="D41" s="23">
        <f t="shared" si="2"/>
        <v>0</v>
      </c>
      <c r="E41" s="25">
        <f t="shared" si="3"/>
        <v>0</v>
      </c>
    </row>
    <row r="42" spans="1:5" ht="12.75">
      <c r="A42" s="5">
        <f t="shared" si="4"/>
        <v>4.65</v>
      </c>
      <c r="B42" s="41">
        <f t="shared" si="0"/>
        <v>0</v>
      </c>
      <c r="C42" s="40">
        <f t="shared" si="1"/>
        <v>0</v>
      </c>
      <c r="D42" s="23">
        <f t="shared" si="2"/>
        <v>0</v>
      </c>
      <c r="E42" s="25">
        <f t="shared" si="3"/>
        <v>0</v>
      </c>
    </row>
    <row r="43" spans="1:5" ht="12.75">
      <c r="A43" s="5">
        <f t="shared" si="4"/>
        <v>4.800000000000001</v>
      </c>
      <c r="B43" s="41">
        <f aca="true" t="shared" si="5" ref="B43:B74">IF(x&lt;LANG2,-FORCE2,0)</f>
        <v>0</v>
      </c>
      <c r="C43" s="40">
        <f aca="true" t="shared" si="6" ref="C43:C74">IF(x&lt;LANG2,FORCE2*(x-LANG2),0)</f>
        <v>0</v>
      </c>
      <c r="D43" s="23">
        <f aca="true" t="shared" si="7" ref="D43:D74">IF(x&lt;LANG2,(FORCE2*(0.5*(x)^2*10^6-LANG2*x*10^6)/(E*INERTIE*10^4)),-(FORCE2*(LANG2)^2*10^6)/(2*E*INERTIE*10^4))</f>
        <v>0</v>
      </c>
      <c r="E43" s="25">
        <f aca="true" t="shared" si="8" ref="E43:E74">IF(x&lt;LANG2,1000*FORCE2*x^2*((x/3)-LANG2)/(2*E*0.01*INERTIE),1000*FORCE2*(LANG2)^2*((LANG2/3)-x)/(2*E*0.01*INERTIE))</f>
        <v>0</v>
      </c>
    </row>
    <row r="44" spans="1:5" ht="12.75">
      <c r="A44" s="5">
        <f t="shared" si="4"/>
        <v>4.950000000000001</v>
      </c>
      <c r="B44" s="41">
        <f t="shared" si="5"/>
        <v>0</v>
      </c>
      <c r="C44" s="40">
        <f t="shared" si="6"/>
        <v>0</v>
      </c>
      <c r="D44" s="23">
        <f t="shared" si="7"/>
        <v>0</v>
      </c>
      <c r="E44" s="25">
        <f t="shared" si="8"/>
        <v>0</v>
      </c>
    </row>
    <row r="45" spans="1:5" ht="12.75">
      <c r="A45" s="5">
        <f t="shared" si="4"/>
        <v>5.100000000000001</v>
      </c>
      <c r="B45" s="41">
        <f t="shared" si="5"/>
        <v>0</v>
      </c>
      <c r="C45" s="40">
        <f t="shared" si="6"/>
        <v>0</v>
      </c>
      <c r="D45" s="23">
        <f t="shared" si="7"/>
        <v>0</v>
      </c>
      <c r="E45" s="25">
        <f t="shared" si="8"/>
        <v>0</v>
      </c>
    </row>
    <row r="46" spans="1:5" ht="12.75">
      <c r="A46" s="5">
        <f t="shared" si="4"/>
        <v>5.250000000000002</v>
      </c>
      <c r="B46" s="41">
        <f t="shared" si="5"/>
        <v>0</v>
      </c>
      <c r="C46" s="40">
        <f t="shared" si="6"/>
        <v>0</v>
      </c>
      <c r="D46" s="23">
        <f t="shared" si="7"/>
        <v>0</v>
      </c>
      <c r="E46" s="25">
        <f t="shared" si="8"/>
        <v>0</v>
      </c>
    </row>
    <row r="47" spans="1:5" ht="12.75">
      <c r="A47" s="5">
        <f t="shared" si="4"/>
        <v>5.400000000000002</v>
      </c>
      <c r="B47" s="41">
        <f t="shared" si="5"/>
        <v>0</v>
      </c>
      <c r="C47" s="40">
        <f t="shared" si="6"/>
        <v>0</v>
      </c>
      <c r="D47" s="23">
        <f t="shared" si="7"/>
        <v>0</v>
      </c>
      <c r="E47" s="25">
        <f t="shared" si="8"/>
        <v>0</v>
      </c>
    </row>
    <row r="48" spans="1:5" ht="12.75">
      <c r="A48" s="5">
        <f t="shared" si="4"/>
        <v>5.5500000000000025</v>
      </c>
      <c r="B48" s="41">
        <f t="shared" si="5"/>
        <v>0</v>
      </c>
      <c r="C48" s="40">
        <f t="shared" si="6"/>
        <v>0</v>
      </c>
      <c r="D48" s="23">
        <f t="shared" si="7"/>
        <v>0</v>
      </c>
      <c r="E48" s="25">
        <f t="shared" si="8"/>
        <v>0</v>
      </c>
    </row>
    <row r="49" spans="1:5" ht="12.75">
      <c r="A49" s="5">
        <f t="shared" si="4"/>
        <v>5.700000000000003</v>
      </c>
      <c r="B49" s="41">
        <f t="shared" si="5"/>
        <v>0</v>
      </c>
      <c r="C49" s="40">
        <f t="shared" si="6"/>
        <v>0</v>
      </c>
      <c r="D49" s="23">
        <f t="shared" si="7"/>
        <v>0</v>
      </c>
      <c r="E49" s="25">
        <f t="shared" si="8"/>
        <v>0</v>
      </c>
    </row>
    <row r="50" spans="1:5" ht="12.75">
      <c r="A50" s="5">
        <f t="shared" si="4"/>
        <v>5.850000000000003</v>
      </c>
      <c r="B50" s="41">
        <f t="shared" si="5"/>
        <v>0</v>
      </c>
      <c r="C50" s="40">
        <f t="shared" si="6"/>
        <v>0</v>
      </c>
      <c r="D50" s="23">
        <f t="shared" si="7"/>
        <v>0</v>
      </c>
      <c r="E50" s="25">
        <f t="shared" si="8"/>
        <v>0</v>
      </c>
    </row>
    <row r="51" spans="1:5" ht="12.75">
      <c r="A51" s="5">
        <f t="shared" si="4"/>
        <v>6.0000000000000036</v>
      </c>
      <c r="B51" s="41">
        <f t="shared" si="5"/>
        <v>0</v>
      </c>
      <c r="C51" s="40">
        <f t="shared" si="6"/>
        <v>0</v>
      </c>
      <c r="D51" s="23">
        <f t="shared" si="7"/>
        <v>0</v>
      </c>
      <c r="E51" s="25">
        <f t="shared" si="8"/>
        <v>0</v>
      </c>
    </row>
    <row r="52" spans="1:5" ht="12.75">
      <c r="A52" s="5">
        <f t="shared" si="4"/>
        <v>6.150000000000004</v>
      </c>
      <c r="B52" s="41">
        <f t="shared" si="5"/>
        <v>0</v>
      </c>
      <c r="C52" s="40">
        <f t="shared" si="6"/>
        <v>0</v>
      </c>
      <c r="D52" s="23">
        <f t="shared" si="7"/>
        <v>0</v>
      </c>
      <c r="E52" s="25">
        <f t="shared" si="8"/>
        <v>0</v>
      </c>
    </row>
    <row r="53" spans="1:5" ht="12.75">
      <c r="A53" s="5">
        <f t="shared" si="4"/>
        <v>6.300000000000004</v>
      </c>
      <c r="B53" s="41">
        <f t="shared" si="5"/>
        <v>0</v>
      </c>
      <c r="C53" s="40">
        <f t="shared" si="6"/>
        <v>0</v>
      </c>
      <c r="D53" s="23">
        <f t="shared" si="7"/>
        <v>0</v>
      </c>
      <c r="E53" s="25">
        <f t="shared" si="8"/>
        <v>0</v>
      </c>
    </row>
    <row r="54" spans="1:5" ht="12.75">
      <c r="A54" s="5">
        <f t="shared" si="4"/>
        <v>6.450000000000005</v>
      </c>
      <c r="B54" s="41">
        <f t="shared" si="5"/>
        <v>0</v>
      </c>
      <c r="C54" s="40">
        <f t="shared" si="6"/>
        <v>0</v>
      </c>
      <c r="D54" s="23">
        <f t="shared" si="7"/>
        <v>0</v>
      </c>
      <c r="E54" s="25">
        <f t="shared" si="8"/>
        <v>0</v>
      </c>
    </row>
    <row r="55" spans="1:5" ht="12.75">
      <c r="A55" s="5">
        <f t="shared" si="4"/>
        <v>6.600000000000005</v>
      </c>
      <c r="B55" s="41">
        <f t="shared" si="5"/>
        <v>0</v>
      </c>
      <c r="C55" s="40">
        <f t="shared" si="6"/>
        <v>0</v>
      </c>
      <c r="D55" s="23">
        <f t="shared" si="7"/>
        <v>0</v>
      </c>
      <c r="E55" s="25">
        <f t="shared" si="8"/>
        <v>0</v>
      </c>
    </row>
    <row r="56" spans="1:5" ht="12.75">
      <c r="A56" s="5">
        <f t="shared" si="4"/>
        <v>6.750000000000005</v>
      </c>
      <c r="B56" s="41">
        <f t="shared" si="5"/>
        <v>0</v>
      </c>
      <c r="C56" s="40">
        <f t="shared" si="6"/>
        <v>0</v>
      </c>
      <c r="D56" s="23">
        <f t="shared" si="7"/>
        <v>0</v>
      </c>
      <c r="E56" s="25">
        <f t="shared" si="8"/>
        <v>0</v>
      </c>
    </row>
    <row r="57" spans="1:5" ht="12.75">
      <c r="A57" s="5">
        <f t="shared" si="4"/>
        <v>6.900000000000006</v>
      </c>
      <c r="B57" s="41">
        <f t="shared" si="5"/>
        <v>0</v>
      </c>
      <c r="C57" s="40">
        <f t="shared" si="6"/>
        <v>0</v>
      </c>
      <c r="D57" s="23">
        <f t="shared" si="7"/>
        <v>0</v>
      </c>
      <c r="E57" s="25">
        <f t="shared" si="8"/>
        <v>0</v>
      </c>
    </row>
    <row r="58" spans="1:5" ht="12.75">
      <c r="A58" s="5">
        <f t="shared" si="4"/>
        <v>7.050000000000006</v>
      </c>
      <c r="B58" s="41">
        <f t="shared" si="5"/>
        <v>0</v>
      </c>
      <c r="C58" s="40">
        <f t="shared" si="6"/>
        <v>0</v>
      </c>
      <c r="D58" s="23">
        <f t="shared" si="7"/>
        <v>0</v>
      </c>
      <c r="E58" s="25">
        <f t="shared" si="8"/>
        <v>0</v>
      </c>
    </row>
    <row r="59" spans="1:5" ht="12.75">
      <c r="A59" s="5">
        <f t="shared" si="4"/>
        <v>7.200000000000006</v>
      </c>
      <c r="B59" s="41">
        <f t="shared" si="5"/>
        <v>0</v>
      </c>
      <c r="C59" s="40">
        <f t="shared" si="6"/>
        <v>0</v>
      </c>
      <c r="D59" s="23">
        <f t="shared" si="7"/>
        <v>0</v>
      </c>
      <c r="E59" s="25">
        <f t="shared" si="8"/>
        <v>0</v>
      </c>
    </row>
    <row r="60" spans="1:5" ht="12.75">
      <c r="A60" s="5">
        <f t="shared" si="4"/>
        <v>7.350000000000007</v>
      </c>
      <c r="B60" s="41">
        <f t="shared" si="5"/>
        <v>0</v>
      </c>
      <c r="C60" s="40">
        <f t="shared" si="6"/>
        <v>0</v>
      </c>
      <c r="D60" s="23">
        <f t="shared" si="7"/>
        <v>0</v>
      </c>
      <c r="E60" s="25">
        <f t="shared" si="8"/>
        <v>0</v>
      </c>
    </row>
    <row r="61" spans="1:5" ht="12.75">
      <c r="A61" s="5">
        <f t="shared" si="4"/>
        <v>7.500000000000007</v>
      </c>
      <c r="B61" s="41">
        <f t="shared" si="5"/>
        <v>0</v>
      </c>
      <c r="C61" s="40">
        <f t="shared" si="6"/>
        <v>0</v>
      </c>
      <c r="D61" s="23">
        <f t="shared" si="7"/>
        <v>0</v>
      </c>
      <c r="E61" s="25">
        <f t="shared" si="8"/>
        <v>0</v>
      </c>
    </row>
    <row r="62" spans="1:5" ht="12.75">
      <c r="A62" s="5">
        <f t="shared" si="4"/>
        <v>7.6500000000000075</v>
      </c>
      <c r="B62" s="41">
        <f t="shared" si="5"/>
        <v>0</v>
      </c>
      <c r="C62" s="40">
        <f t="shared" si="6"/>
        <v>0</v>
      </c>
      <c r="D62" s="23">
        <f t="shared" si="7"/>
        <v>0</v>
      </c>
      <c r="E62" s="25">
        <f t="shared" si="8"/>
        <v>0</v>
      </c>
    </row>
    <row r="63" spans="1:5" ht="12.75">
      <c r="A63" s="5">
        <f t="shared" si="4"/>
        <v>7.800000000000008</v>
      </c>
      <c r="B63" s="41">
        <f t="shared" si="5"/>
        <v>0</v>
      </c>
      <c r="C63" s="40">
        <f t="shared" si="6"/>
        <v>0</v>
      </c>
      <c r="D63" s="23">
        <f t="shared" si="7"/>
        <v>0</v>
      </c>
      <c r="E63" s="25">
        <f t="shared" si="8"/>
        <v>0</v>
      </c>
    </row>
    <row r="64" spans="1:5" ht="12.75">
      <c r="A64" s="5">
        <f t="shared" si="4"/>
        <v>7.950000000000008</v>
      </c>
      <c r="B64" s="41">
        <f t="shared" si="5"/>
        <v>0</v>
      </c>
      <c r="C64" s="40">
        <f t="shared" si="6"/>
        <v>0</v>
      </c>
      <c r="D64" s="23">
        <f t="shared" si="7"/>
        <v>0</v>
      </c>
      <c r="E64" s="25">
        <f t="shared" si="8"/>
        <v>0</v>
      </c>
    </row>
    <row r="65" spans="1:5" ht="12.75">
      <c r="A65" s="5">
        <f t="shared" si="4"/>
        <v>8.100000000000009</v>
      </c>
      <c r="B65" s="41">
        <f t="shared" si="5"/>
        <v>0</v>
      </c>
      <c r="C65" s="40">
        <f t="shared" si="6"/>
        <v>0</v>
      </c>
      <c r="D65" s="23">
        <f t="shared" si="7"/>
        <v>0</v>
      </c>
      <c r="E65" s="25">
        <f t="shared" si="8"/>
        <v>0</v>
      </c>
    </row>
    <row r="66" spans="1:5" ht="12.75">
      <c r="A66" s="5">
        <f t="shared" si="4"/>
        <v>8.250000000000009</v>
      </c>
      <c r="B66" s="41">
        <f t="shared" si="5"/>
        <v>0</v>
      </c>
      <c r="C66" s="40">
        <f t="shared" si="6"/>
        <v>0</v>
      </c>
      <c r="D66" s="23">
        <f t="shared" si="7"/>
        <v>0</v>
      </c>
      <c r="E66" s="25">
        <f t="shared" si="8"/>
        <v>0</v>
      </c>
    </row>
    <row r="67" spans="1:5" ht="12.75">
      <c r="A67" s="5">
        <f t="shared" si="4"/>
        <v>8.40000000000001</v>
      </c>
      <c r="B67" s="41">
        <f t="shared" si="5"/>
        <v>0</v>
      </c>
      <c r="C67" s="40">
        <f t="shared" si="6"/>
        <v>0</v>
      </c>
      <c r="D67" s="23">
        <f t="shared" si="7"/>
        <v>0</v>
      </c>
      <c r="E67" s="25">
        <f t="shared" si="8"/>
        <v>0</v>
      </c>
    </row>
    <row r="68" spans="1:5" ht="12.75">
      <c r="A68" s="5">
        <f t="shared" si="4"/>
        <v>8.55000000000001</v>
      </c>
      <c r="B68" s="41">
        <f t="shared" si="5"/>
        <v>0</v>
      </c>
      <c r="C68" s="40">
        <f t="shared" si="6"/>
        <v>0</v>
      </c>
      <c r="D68" s="23">
        <f t="shared" si="7"/>
        <v>0</v>
      </c>
      <c r="E68" s="25">
        <f t="shared" si="8"/>
        <v>0</v>
      </c>
    </row>
    <row r="69" spans="1:5" ht="12.75">
      <c r="A69" s="5">
        <f t="shared" si="4"/>
        <v>8.70000000000001</v>
      </c>
      <c r="B69" s="41">
        <f t="shared" si="5"/>
        <v>0</v>
      </c>
      <c r="C69" s="40">
        <f t="shared" si="6"/>
        <v>0</v>
      </c>
      <c r="D69" s="23">
        <f t="shared" si="7"/>
        <v>0</v>
      </c>
      <c r="E69" s="25">
        <f t="shared" si="8"/>
        <v>0</v>
      </c>
    </row>
    <row r="70" spans="1:5" ht="12.75">
      <c r="A70" s="5">
        <f t="shared" si="4"/>
        <v>8.85000000000001</v>
      </c>
      <c r="B70" s="41">
        <f t="shared" si="5"/>
        <v>0</v>
      </c>
      <c r="C70" s="40">
        <f t="shared" si="6"/>
        <v>0</v>
      </c>
      <c r="D70" s="23">
        <f t="shared" si="7"/>
        <v>0</v>
      </c>
      <c r="E70" s="25">
        <f t="shared" si="8"/>
        <v>0</v>
      </c>
    </row>
    <row r="71" spans="1:5" ht="12.75">
      <c r="A71" s="5">
        <f t="shared" si="4"/>
        <v>9.00000000000001</v>
      </c>
      <c r="B71" s="41">
        <f t="shared" si="5"/>
        <v>0</v>
      </c>
      <c r="C71" s="40">
        <f t="shared" si="6"/>
        <v>0</v>
      </c>
      <c r="D71" s="23">
        <f t="shared" si="7"/>
        <v>0</v>
      </c>
      <c r="E71" s="25">
        <f t="shared" si="8"/>
        <v>0</v>
      </c>
    </row>
    <row r="72" spans="1:5" ht="12.75">
      <c r="A72" s="5">
        <f t="shared" si="4"/>
        <v>9.150000000000011</v>
      </c>
      <c r="B72" s="41">
        <f t="shared" si="5"/>
        <v>0</v>
      </c>
      <c r="C72" s="40">
        <f t="shared" si="6"/>
        <v>0</v>
      </c>
      <c r="D72" s="23">
        <f t="shared" si="7"/>
        <v>0</v>
      </c>
      <c r="E72" s="25">
        <f t="shared" si="8"/>
        <v>0</v>
      </c>
    </row>
    <row r="73" spans="1:5" ht="12.75">
      <c r="A73" s="5">
        <f t="shared" si="4"/>
        <v>9.300000000000011</v>
      </c>
      <c r="B73" s="41">
        <f t="shared" si="5"/>
        <v>0</v>
      </c>
      <c r="C73" s="40">
        <f t="shared" si="6"/>
        <v>0</v>
      </c>
      <c r="D73" s="23">
        <f t="shared" si="7"/>
        <v>0</v>
      </c>
      <c r="E73" s="25">
        <f t="shared" si="8"/>
        <v>0</v>
      </c>
    </row>
    <row r="74" spans="1:5" ht="12.75">
      <c r="A74" s="5">
        <f t="shared" si="4"/>
        <v>9.450000000000012</v>
      </c>
      <c r="B74" s="41">
        <f t="shared" si="5"/>
        <v>0</v>
      </c>
      <c r="C74" s="40">
        <f t="shared" si="6"/>
        <v>0</v>
      </c>
      <c r="D74" s="23">
        <f t="shared" si="7"/>
        <v>0</v>
      </c>
      <c r="E74" s="25">
        <f t="shared" si="8"/>
        <v>0</v>
      </c>
    </row>
    <row r="75" spans="1:5" ht="12.75">
      <c r="A75" s="5">
        <f t="shared" si="4"/>
        <v>9.600000000000012</v>
      </c>
      <c r="B75" s="41">
        <f aca="true" t="shared" si="9" ref="B75:B111">IF(x&lt;LANG2,-FORCE2,0)</f>
        <v>0</v>
      </c>
      <c r="C75" s="40">
        <f aca="true" t="shared" si="10" ref="C75:C111">IF(x&lt;LANG2,FORCE2*(x-LANG2),0)</f>
        <v>0</v>
      </c>
      <c r="D75" s="23">
        <f aca="true" t="shared" si="11" ref="D75:D111">IF(x&lt;LANG2,(FORCE2*(0.5*(x)^2*10^6-LANG2*x*10^6)/(E*INERTIE*10^4)),-(FORCE2*(LANG2)^2*10^6)/(2*E*INERTIE*10^4))</f>
        <v>0</v>
      </c>
      <c r="E75" s="25">
        <f aca="true" t="shared" si="12" ref="E75:E111">IF(x&lt;LANG2,1000*FORCE2*x^2*((x/3)-LANG2)/(2*E*0.01*INERTIE),1000*FORCE2*(LANG2)^2*((LANG2/3)-x)/(2*E*0.01*INERTIE))</f>
        <v>0</v>
      </c>
    </row>
    <row r="76" spans="1:5" ht="12.75">
      <c r="A76" s="5">
        <f aca="true" t="shared" si="13" ref="A76:A111">IF(A75&lt;PORTEE,A75+(PORTEE/100),"")</f>
        <v>9.750000000000012</v>
      </c>
      <c r="B76" s="41">
        <f t="shared" si="9"/>
        <v>0</v>
      </c>
      <c r="C76" s="40">
        <f t="shared" si="10"/>
        <v>0</v>
      </c>
      <c r="D76" s="23">
        <f t="shared" si="11"/>
        <v>0</v>
      </c>
      <c r="E76" s="25">
        <f t="shared" si="12"/>
        <v>0</v>
      </c>
    </row>
    <row r="77" spans="1:5" ht="12.75">
      <c r="A77" s="5">
        <f t="shared" si="13"/>
        <v>9.900000000000013</v>
      </c>
      <c r="B77" s="41">
        <f t="shared" si="9"/>
        <v>0</v>
      </c>
      <c r="C77" s="40">
        <f t="shared" si="10"/>
        <v>0</v>
      </c>
      <c r="D77" s="23">
        <f t="shared" si="11"/>
        <v>0</v>
      </c>
      <c r="E77" s="25">
        <f t="shared" si="12"/>
        <v>0</v>
      </c>
    </row>
    <row r="78" spans="1:5" ht="12.75">
      <c r="A78" s="5">
        <f t="shared" si="13"/>
        <v>10.050000000000013</v>
      </c>
      <c r="B78" s="41">
        <f t="shared" si="9"/>
        <v>0</v>
      </c>
      <c r="C78" s="40">
        <f t="shared" si="10"/>
        <v>0</v>
      </c>
      <c r="D78" s="23">
        <f t="shared" si="11"/>
        <v>0</v>
      </c>
      <c r="E78" s="25">
        <f t="shared" si="12"/>
        <v>0</v>
      </c>
    </row>
    <row r="79" spans="1:5" ht="12.75">
      <c r="A79" s="5">
        <f t="shared" si="13"/>
        <v>10.200000000000014</v>
      </c>
      <c r="B79" s="41">
        <f t="shared" si="9"/>
        <v>0</v>
      </c>
      <c r="C79" s="40">
        <f t="shared" si="10"/>
        <v>0</v>
      </c>
      <c r="D79" s="23">
        <f t="shared" si="11"/>
        <v>0</v>
      </c>
      <c r="E79" s="25">
        <f t="shared" si="12"/>
        <v>0</v>
      </c>
    </row>
    <row r="80" spans="1:5" ht="12.75">
      <c r="A80" s="5">
        <f t="shared" si="13"/>
        <v>10.350000000000014</v>
      </c>
      <c r="B80" s="41">
        <f t="shared" si="9"/>
        <v>0</v>
      </c>
      <c r="C80" s="40">
        <f t="shared" si="10"/>
        <v>0</v>
      </c>
      <c r="D80" s="23">
        <f t="shared" si="11"/>
        <v>0</v>
      </c>
      <c r="E80" s="25">
        <f t="shared" si="12"/>
        <v>0</v>
      </c>
    </row>
    <row r="81" spans="1:5" ht="12.75">
      <c r="A81" s="5">
        <f t="shared" si="13"/>
        <v>10.500000000000014</v>
      </c>
      <c r="B81" s="41">
        <f t="shared" si="9"/>
        <v>0</v>
      </c>
      <c r="C81" s="40">
        <f t="shared" si="10"/>
        <v>0</v>
      </c>
      <c r="D81" s="23">
        <f t="shared" si="11"/>
        <v>0</v>
      </c>
      <c r="E81" s="25">
        <f t="shared" si="12"/>
        <v>0</v>
      </c>
    </row>
    <row r="82" spans="1:5" ht="12.75">
      <c r="A82" s="5">
        <f t="shared" si="13"/>
        <v>10.650000000000015</v>
      </c>
      <c r="B82" s="41">
        <f t="shared" si="9"/>
        <v>0</v>
      </c>
      <c r="C82" s="40">
        <f t="shared" si="10"/>
        <v>0</v>
      </c>
      <c r="D82" s="23">
        <f t="shared" si="11"/>
        <v>0</v>
      </c>
      <c r="E82" s="25">
        <f t="shared" si="12"/>
        <v>0</v>
      </c>
    </row>
    <row r="83" spans="1:5" ht="12.75">
      <c r="A83" s="5">
        <f t="shared" si="13"/>
        <v>10.800000000000015</v>
      </c>
      <c r="B83" s="41">
        <f t="shared" si="9"/>
        <v>0</v>
      </c>
      <c r="C83" s="40">
        <f t="shared" si="10"/>
        <v>0</v>
      </c>
      <c r="D83" s="23">
        <f t="shared" si="11"/>
        <v>0</v>
      </c>
      <c r="E83" s="25">
        <f t="shared" si="12"/>
        <v>0</v>
      </c>
    </row>
    <row r="84" spans="1:5" ht="12.75">
      <c r="A84" s="5">
        <f t="shared" si="13"/>
        <v>10.950000000000015</v>
      </c>
      <c r="B84" s="41">
        <f t="shared" si="9"/>
        <v>0</v>
      </c>
      <c r="C84" s="40">
        <f t="shared" si="10"/>
        <v>0</v>
      </c>
      <c r="D84" s="23">
        <f t="shared" si="11"/>
        <v>0</v>
      </c>
      <c r="E84" s="25">
        <f t="shared" si="12"/>
        <v>0</v>
      </c>
    </row>
    <row r="85" spans="1:5" ht="12.75">
      <c r="A85" s="5">
        <f t="shared" si="13"/>
        <v>11.100000000000016</v>
      </c>
      <c r="B85" s="41">
        <f t="shared" si="9"/>
        <v>0</v>
      </c>
      <c r="C85" s="40">
        <f t="shared" si="10"/>
        <v>0</v>
      </c>
      <c r="D85" s="23">
        <f t="shared" si="11"/>
        <v>0</v>
      </c>
      <c r="E85" s="25">
        <f t="shared" si="12"/>
        <v>0</v>
      </c>
    </row>
    <row r="86" spans="1:5" ht="12.75">
      <c r="A86" s="5">
        <f t="shared" si="13"/>
        <v>11.250000000000016</v>
      </c>
      <c r="B86" s="41">
        <f t="shared" si="9"/>
        <v>0</v>
      </c>
      <c r="C86" s="40">
        <f t="shared" si="10"/>
        <v>0</v>
      </c>
      <c r="D86" s="23">
        <f t="shared" si="11"/>
        <v>0</v>
      </c>
      <c r="E86" s="25">
        <f t="shared" si="12"/>
        <v>0</v>
      </c>
    </row>
    <row r="87" spans="1:5" ht="12.75">
      <c r="A87" s="5">
        <f t="shared" si="13"/>
        <v>11.400000000000016</v>
      </c>
      <c r="B87" s="41">
        <f t="shared" si="9"/>
        <v>0</v>
      </c>
      <c r="C87" s="40">
        <f t="shared" si="10"/>
        <v>0</v>
      </c>
      <c r="D87" s="23">
        <f t="shared" si="11"/>
        <v>0</v>
      </c>
      <c r="E87" s="25">
        <f t="shared" si="12"/>
        <v>0</v>
      </c>
    </row>
    <row r="88" spans="1:5" ht="12.75">
      <c r="A88" s="5">
        <f t="shared" si="13"/>
        <v>11.550000000000017</v>
      </c>
      <c r="B88" s="41">
        <f t="shared" si="9"/>
        <v>0</v>
      </c>
      <c r="C88" s="40">
        <f t="shared" si="10"/>
        <v>0</v>
      </c>
      <c r="D88" s="23">
        <f t="shared" si="11"/>
        <v>0</v>
      </c>
      <c r="E88" s="25">
        <f t="shared" si="12"/>
        <v>0</v>
      </c>
    </row>
    <row r="89" spans="1:5" ht="12.75">
      <c r="A89" s="5">
        <f t="shared" si="13"/>
        <v>11.700000000000017</v>
      </c>
      <c r="B89" s="41">
        <f t="shared" si="9"/>
        <v>0</v>
      </c>
      <c r="C89" s="40">
        <f t="shared" si="10"/>
        <v>0</v>
      </c>
      <c r="D89" s="23">
        <f t="shared" si="11"/>
        <v>0</v>
      </c>
      <c r="E89" s="25">
        <f t="shared" si="12"/>
        <v>0</v>
      </c>
    </row>
    <row r="90" spans="1:5" ht="12.75">
      <c r="A90" s="5">
        <f t="shared" si="13"/>
        <v>11.850000000000017</v>
      </c>
      <c r="B90" s="41">
        <f t="shared" si="9"/>
        <v>0</v>
      </c>
      <c r="C90" s="40">
        <f t="shared" si="10"/>
        <v>0</v>
      </c>
      <c r="D90" s="23">
        <f t="shared" si="11"/>
        <v>0</v>
      </c>
      <c r="E90" s="25">
        <f t="shared" si="12"/>
        <v>0</v>
      </c>
    </row>
    <row r="91" spans="1:5" ht="12.75">
      <c r="A91" s="5">
        <f t="shared" si="13"/>
        <v>12.000000000000018</v>
      </c>
      <c r="B91" s="41">
        <f t="shared" si="9"/>
        <v>0</v>
      </c>
      <c r="C91" s="40">
        <f t="shared" si="10"/>
        <v>0</v>
      </c>
      <c r="D91" s="23">
        <f t="shared" si="11"/>
        <v>0</v>
      </c>
      <c r="E91" s="25">
        <f t="shared" si="12"/>
        <v>0</v>
      </c>
    </row>
    <row r="92" spans="1:5" ht="12.75">
      <c r="A92" s="5">
        <f t="shared" si="13"/>
        <v>12.150000000000018</v>
      </c>
      <c r="B92" s="41">
        <f t="shared" si="9"/>
        <v>0</v>
      </c>
      <c r="C92" s="40">
        <f t="shared" si="10"/>
        <v>0</v>
      </c>
      <c r="D92" s="23">
        <f t="shared" si="11"/>
        <v>0</v>
      </c>
      <c r="E92" s="25">
        <f t="shared" si="12"/>
        <v>0</v>
      </c>
    </row>
    <row r="93" spans="1:5" ht="12.75">
      <c r="A93" s="5">
        <f t="shared" si="13"/>
        <v>12.300000000000018</v>
      </c>
      <c r="B93" s="41">
        <f t="shared" si="9"/>
        <v>0</v>
      </c>
      <c r="C93" s="40">
        <f t="shared" si="10"/>
        <v>0</v>
      </c>
      <c r="D93" s="23">
        <f t="shared" si="11"/>
        <v>0</v>
      </c>
      <c r="E93" s="25">
        <f t="shared" si="12"/>
        <v>0</v>
      </c>
    </row>
    <row r="94" spans="1:5" ht="12.75">
      <c r="A94" s="5">
        <f t="shared" si="13"/>
        <v>12.450000000000019</v>
      </c>
      <c r="B94" s="41">
        <f t="shared" si="9"/>
        <v>0</v>
      </c>
      <c r="C94" s="40">
        <f t="shared" si="10"/>
        <v>0</v>
      </c>
      <c r="D94" s="23">
        <f t="shared" si="11"/>
        <v>0</v>
      </c>
      <c r="E94" s="25">
        <f t="shared" si="12"/>
        <v>0</v>
      </c>
    </row>
    <row r="95" spans="1:5" ht="12.75">
      <c r="A95" s="5">
        <f t="shared" si="13"/>
        <v>12.60000000000002</v>
      </c>
      <c r="B95" s="41">
        <f t="shared" si="9"/>
        <v>0</v>
      </c>
      <c r="C95" s="40">
        <f t="shared" si="10"/>
        <v>0</v>
      </c>
      <c r="D95" s="23">
        <f t="shared" si="11"/>
        <v>0</v>
      </c>
      <c r="E95" s="25">
        <f t="shared" si="12"/>
        <v>0</v>
      </c>
    </row>
    <row r="96" spans="1:5" ht="12.75">
      <c r="A96" s="5">
        <f t="shared" si="13"/>
        <v>12.75000000000002</v>
      </c>
      <c r="B96" s="41">
        <f t="shared" si="9"/>
        <v>0</v>
      </c>
      <c r="C96" s="40">
        <f t="shared" si="10"/>
        <v>0</v>
      </c>
      <c r="D96" s="23">
        <f t="shared" si="11"/>
        <v>0</v>
      </c>
      <c r="E96" s="25">
        <f t="shared" si="12"/>
        <v>0</v>
      </c>
    </row>
    <row r="97" spans="1:5" ht="12.75">
      <c r="A97" s="5">
        <f t="shared" si="13"/>
        <v>12.90000000000002</v>
      </c>
      <c r="B97" s="41">
        <f t="shared" si="9"/>
        <v>0</v>
      </c>
      <c r="C97" s="40">
        <f t="shared" si="10"/>
        <v>0</v>
      </c>
      <c r="D97" s="23">
        <f t="shared" si="11"/>
        <v>0</v>
      </c>
      <c r="E97" s="25">
        <f t="shared" si="12"/>
        <v>0</v>
      </c>
    </row>
    <row r="98" spans="1:5" ht="12.75">
      <c r="A98" s="5">
        <f t="shared" si="13"/>
        <v>13.05000000000002</v>
      </c>
      <c r="B98" s="41">
        <f t="shared" si="9"/>
        <v>0</v>
      </c>
      <c r="C98" s="40">
        <f t="shared" si="10"/>
        <v>0</v>
      </c>
      <c r="D98" s="23">
        <f t="shared" si="11"/>
        <v>0</v>
      </c>
      <c r="E98" s="25">
        <f t="shared" si="12"/>
        <v>0</v>
      </c>
    </row>
    <row r="99" spans="1:5" ht="12.75">
      <c r="A99" s="5">
        <f t="shared" si="13"/>
        <v>13.20000000000002</v>
      </c>
      <c r="B99" s="41">
        <f t="shared" si="9"/>
        <v>0</v>
      </c>
      <c r="C99" s="40">
        <f t="shared" si="10"/>
        <v>0</v>
      </c>
      <c r="D99" s="23">
        <f t="shared" si="11"/>
        <v>0</v>
      </c>
      <c r="E99" s="25">
        <f t="shared" si="12"/>
        <v>0</v>
      </c>
    </row>
    <row r="100" spans="1:5" ht="12.75">
      <c r="A100" s="5">
        <f t="shared" si="13"/>
        <v>13.350000000000021</v>
      </c>
      <c r="B100" s="41">
        <f t="shared" si="9"/>
        <v>0</v>
      </c>
      <c r="C100" s="40">
        <f t="shared" si="10"/>
        <v>0</v>
      </c>
      <c r="D100" s="23">
        <f t="shared" si="11"/>
        <v>0</v>
      </c>
      <c r="E100" s="25">
        <f t="shared" si="12"/>
        <v>0</v>
      </c>
    </row>
    <row r="101" spans="1:5" ht="12.75">
      <c r="A101" s="5">
        <f t="shared" si="13"/>
        <v>13.500000000000021</v>
      </c>
      <c r="B101" s="41">
        <f t="shared" si="9"/>
        <v>0</v>
      </c>
      <c r="C101" s="40">
        <f t="shared" si="10"/>
        <v>0</v>
      </c>
      <c r="D101" s="23">
        <f t="shared" si="11"/>
        <v>0</v>
      </c>
      <c r="E101" s="25">
        <f t="shared" si="12"/>
        <v>0</v>
      </c>
    </row>
    <row r="102" spans="1:5" ht="12.75">
      <c r="A102" s="5">
        <f t="shared" si="13"/>
        <v>13.650000000000022</v>
      </c>
      <c r="B102" s="41">
        <f t="shared" si="9"/>
        <v>0</v>
      </c>
      <c r="C102" s="40">
        <f t="shared" si="10"/>
        <v>0</v>
      </c>
      <c r="D102" s="23">
        <f t="shared" si="11"/>
        <v>0</v>
      </c>
      <c r="E102" s="25">
        <f t="shared" si="12"/>
        <v>0</v>
      </c>
    </row>
    <row r="103" spans="1:5" ht="12.75">
      <c r="A103" s="5">
        <f t="shared" si="13"/>
        <v>13.800000000000022</v>
      </c>
      <c r="B103" s="41">
        <f t="shared" si="9"/>
        <v>0</v>
      </c>
      <c r="C103" s="40">
        <f t="shared" si="10"/>
        <v>0</v>
      </c>
      <c r="D103" s="23">
        <f t="shared" si="11"/>
        <v>0</v>
      </c>
      <c r="E103" s="25">
        <f t="shared" si="12"/>
        <v>0</v>
      </c>
    </row>
    <row r="104" spans="1:5" ht="12.75">
      <c r="A104" s="5">
        <f t="shared" si="13"/>
        <v>13.950000000000022</v>
      </c>
      <c r="B104" s="41">
        <f t="shared" si="9"/>
        <v>0</v>
      </c>
      <c r="C104" s="40">
        <f t="shared" si="10"/>
        <v>0</v>
      </c>
      <c r="D104" s="23">
        <f t="shared" si="11"/>
        <v>0</v>
      </c>
      <c r="E104" s="25">
        <f t="shared" si="12"/>
        <v>0</v>
      </c>
    </row>
    <row r="105" spans="1:5" ht="12.75">
      <c r="A105" s="5">
        <f t="shared" si="13"/>
        <v>14.100000000000023</v>
      </c>
      <c r="B105" s="41">
        <f t="shared" si="9"/>
        <v>0</v>
      </c>
      <c r="C105" s="40">
        <f t="shared" si="10"/>
        <v>0</v>
      </c>
      <c r="D105" s="23">
        <f t="shared" si="11"/>
        <v>0</v>
      </c>
      <c r="E105" s="25">
        <f t="shared" si="12"/>
        <v>0</v>
      </c>
    </row>
    <row r="106" spans="1:5" ht="12.75">
      <c r="A106" s="5">
        <f t="shared" si="13"/>
        <v>14.250000000000023</v>
      </c>
      <c r="B106" s="41">
        <f t="shared" si="9"/>
        <v>0</v>
      </c>
      <c r="C106" s="40">
        <f t="shared" si="10"/>
        <v>0</v>
      </c>
      <c r="D106" s="23">
        <f t="shared" si="11"/>
        <v>0</v>
      </c>
      <c r="E106" s="25">
        <f t="shared" si="12"/>
        <v>0</v>
      </c>
    </row>
    <row r="107" spans="1:5" ht="12.75">
      <c r="A107" s="5">
        <f t="shared" si="13"/>
        <v>14.400000000000023</v>
      </c>
      <c r="B107" s="41">
        <f t="shared" si="9"/>
        <v>0</v>
      </c>
      <c r="C107" s="40">
        <f t="shared" si="10"/>
        <v>0</v>
      </c>
      <c r="D107" s="23">
        <f t="shared" si="11"/>
        <v>0</v>
      </c>
      <c r="E107" s="25">
        <f t="shared" si="12"/>
        <v>0</v>
      </c>
    </row>
    <row r="108" spans="1:5" ht="12.75">
      <c r="A108" s="5">
        <f t="shared" si="13"/>
        <v>14.550000000000024</v>
      </c>
      <c r="B108" s="41">
        <f t="shared" si="9"/>
        <v>0</v>
      </c>
      <c r="C108" s="40">
        <f t="shared" si="10"/>
        <v>0</v>
      </c>
      <c r="D108" s="23">
        <f t="shared" si="11"/>
        <v>0</v>
      </c>
      <c r="E108" s="25">
        <f t="shared" si="12"/>
        <v>0</v>
      </c>
    </row>
    <row r="109" spans="1:5" ht="12.75">
      <c r="A109" s="5">
        <f t="shared" si="13"/>
        <v>14.700000000000024</v>
      </c>
      <c r="B109" s="41">
        <f t="shared" si="9"/>
        <v>0</v>
      </c>
      <c r="C109" s="40">
        <f t="shared" si="10"/>
        <v>0</v>
      </c>
      <c r="D109" s="23">
        <f t="shared" si="11"/>
        <v>0</v>
      </c>
      <c r="E109" s="25">
        <f t="shared" si="12"/>
        <v>0</v>
      </c>
    </row>
    <row r="110" spans="1:5" ht="12.75">
      <c r="A110" s="5">
        <f t="shared" si="13"/>
        <v>14.850000000000025</v>
      </c>
      <c r="B110" s="41">
        <f t="shared" si="9"/>
        <v>0</v>
      </c>
      <c r="C110" s="40">
        <f t="shared" si="10"/>
        <v>0</v>
      </c>
      <c r="D110" s="23">
        <f t="shared" si="11"/>
        <v>0</v>
      </c>
      <c r="E110" s="25">
        <f t="shared" si="12"/>
        <v>0</v>
      </c>
    </row>
    <row r="111" spans="1:5" ht="12.75">
      <c r="A111" s="5">
        <f t="shared" si="13"/>
        <v>15.000000000000025</v>
      </c>
      <c r="B111" s="41">
        <f t="shared" si="9"/>
        <v>0</v>
      </c>
      <c r="C111" s="40">
        <f t="shared" si="10"/>
        <v>0</v>
      </c>
      <c r="D111" s="23">
        <f t="shared" si="11"/>
        <v>0</v>
      </c>
      <c r="E111" s="25">
        <f t="shared" si="12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&amp; Maryvonne</cp:lastModifiedBy>
  <dcterms:created xsi:type="dcterms:W3CDTF">2012-09-05T07:35:08Z</dcterms:created>
  <dcterms:modified xsi:type="dcterms:W3CDTF">2015-10-30T11:28:34Z</dcterms:modified>
  <cp:category/>
  <cp:version/>
  <cp:contentType/>
  <cp:contentStatus/>
</cp:coreProperties>
</file>