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5850" windowHeight="3465" activeTab="0"/>
  </bookViews>
  <sheets>
    <sheet name="accueil" sheetId="1" r:id="rId1"/>
    <sheet name="page cumul " sheetId="2" r:id="rId2"/>
    <sheet name="q(Nm) " sheetId="3" r:id="rId3"/>
    <sheet name="FB(N) " sheetId="4" r:id="rId4"/>
    <sheet name="MB(N.m)" sheetId="5" r:id="rId5"/>
    <sheet name="F1(N)" sheetId="6" r:id="rId6"/>
    <sheet name="F2(N)" sheetId="7" r:id="rId7"/>
  </sheets>
  <definedNames>
    <definedName name="E">'page cumul '!$B$4</definedName>
    <definedName name="F">'page cumul '!$B$8</definedName>
    <definedName name="FORCE1">'page cumul '!$E$4</definedName>
    <definedName name="FORCE2">'page cumul '!$E$6</definedName>
    <definedName name="INERTIE">'page cumul '!$B$6</definedName>
    <definedName name="LANG1">'page cumul '!$E$5</definedName>
    <definedName name="LANG2">'page cumul '!$E$7</definedName>
    <definedName name="MB">'page cumul '!$G$8</definedName>
    <definedName name="PORTEE">'page cumul '!$B$5</definedName>
    <definedName name="q">'page cumul '!$B$7</definedName>
    <definedName name="x">'q(Nm) '!$A$11:$A$111</definedName>
  </definedNames>
  <calcPr fullCalcOnLoad="1"/>
</workbook>
</file>

<file path=xl/sharedStrings.xml><?xml version="1.0" encoding="utf-8"?>
<sst xmlns="http://schemas.openxmlformats.org/spreadsheetml/2006/main" count="92" uniqueCount="42">
  <si>
    <t>abscisse</t>
  </si>
  <si>
    <t>x(m)</t>
  </si>
  <si>
    <t>eff tranchant</t>
  </si>
  <si>
    <t>T(N)</t>
  </si>
  <si>
    <t>M(N.m)</t>
  </si>
  <si>
    <t>pente y'</t>
  </si>
  <si>
    <t>déformée y</t>
  </si>
  <si>
    <t xml:space="preserve"> y(mm)</t>
  </si>
  <si>
    <t xml:space="preserve">mom. flèchissant </t>
  </si>
  <si>
    <r>
      <t>q</t>
    </r>
    <r>
      <rPr>
        <b/>
        <sz val="10"/>
        <rFont val="Arial"/>
        <family val="0"/>
      </rPr>
      <t>(rad)</t>
    </r>
  </si>
  <si>
    <t>cm4</t>
  </si>
  <si>
    <t>m</t>
  </si>
  <si>
    <t>Mpa=N.mm-2</t>
  </si>
  <si>
    <t>N.m-1</t>
  </si>
  <si>
    <t>portée L=</t>
  </si>
  <si>
    <t>q=</t>
  </si>
  <si>
    <t>module  E=</t>
  </si>
  <si>
    <t>m. d'inertie Iz=</t>
  </si>
  <si>
    <t xml:space="preserve">mom. flèchiss. </t>
  </si>
  <si>
    <t xml:space="preserve">console encastrée à gauche soumise à une charge uniformémént répartie </t>
  </si>
  <si>
    <t>Poutre encastrée à gauche et soumise à une charge concentrée à l'extrémité droite orientée vers le haut</t>
  </si>
  <si>
    <t>Poutre encastrée à gauche et soumise à un couple de moment MB à l'autre extrémité</t>
  </si>
  <si>
    <r>
      <t>M</t>
    </r>
    <r>
      <rPr>
        <b/>
        <sz val="8"/>
        <color indexed="17"/>
        <rFont val="Arial"/>
        <family val="2"/>
      </rPr>
      <t>B</t>
    </r>
    <r>
      <rPr>
        <b/>
        <sz val="10"/>
        <color indexed="17"/>
        <rFont val="Arial"/>
        <family val="2"/>
      </rPr>
      <t>(N.m)=</t>
    </r>
  </si>
  <si>
    <t>hyper 1</t>
  </si>
  <si>
    <t>hyper2</t>
  </si>
  <si>
    <t>ou encastrement (système hyper 2)</t>
  </si>
  <si>
    <t xml:space="preserve">Introduire les données dans la page cumul </t>
  </si>
  <si>
    <r>
      <t>a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>(m)=</t>
    </r>
  </si>
  <si>
    <r>
      <t>F</t>
    </r>
    <r>
      <rPr>
        <b/>
        <sz val="8"/>
        <color indexed="60"/>
        <rFont val="Arial"/>
        <family val="2"/>
      </rPr>
      <t>B</t>
    </r>
    <r>
      <rPr>
        <b/>
        <sz val="10"/>
        <color indexed="60"/>
        <rFont val="Arial"/>
        <family val="2"/>
      </rPr>
      <t>(N)=</t>
    </r>
  </si>
  <si>
    <r>
      <t>F</t>
    </r>
    <r>
      <rPr>
        <b/>
        <sz val="8"/>
        <rFont val="Arial"/>
        <family val="2"/>
      </rPr>
      <t>1</t>
    </r>
    <r>
      <rPr>
        <b/>
        <sz val="10"/>
        <rFont val="Arial"/>
        <family val="2"/>
      </rPr>
      <t>(N)=</t>
    </r>
  </si>
  <si>
    <r>
      <t>a</t>
    </r>
    <r>
      <rPr>
        <b/>
        <sz val="8"/>
        <rFont val="Arial"/>
        <family val="2"/>
      </rPr>
      <t>1</t>
    </r>
    <r>
      <rPr>
        <b/>
        <sz val="9"/>
        <rFont val="Arial"/>
        <family val="2"/>
      </rPr>
      <t>(m)=</t>
    </r>
  </si>
  <si>
    <r>
      <t>F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>(N)=</t>
    </r>
  </si>
  <si>
    <t>Pr changer le signe de F, clic/ B8 et placer le signe dans la barre de formule</t>
  </si>
  <si>
    <t xml:space="preserve">Extrémité gauche: poutre encastrée </t>
  </si>
  <si>
    <t>Extrémité droite : libre   ou    appui simple (syst hyper1)</t>
  </si>
  <si>
    <t xml:space="preserve">appui simple en B  </t>
  </si>
  <si>
    <t xml:space="preserve">encastrement en B </t>
  </si>
  <si>
    <r>
      <t xml:space="preserve"> choisir F</t>
    </r>
    <r>
      <rPr>
        <sz val="8"/>
        <rFont val="Arial"/>
        <family val="2"/>
      </rPr>
      <t>B</t>
    </r>
    <r>
      <rPr>
        <sz val="10"/>
        <rFont val="Arial"/>
        <family val="0"/>
      </rPr>
      <t xml:space="preserve"> pour annuler la déformée en B  , (MB=0)</t>
    </r>
  </si>
  <si>
    <r>
      <t>choisir F</t>
    </r>
    <r>
      <rPr>
        <sz val="8"/>
        <rFont val="Arial"/>
        <family val="2"/>
      </rPr>
      <t>B</t>
    </r>
    <r>
      <rPr>
        <sz val="10"/>
        <rFont val="Arial"/>
        <family val="0"/>
      </rPr>
      <t xml:space="preserve"> et M</t>
    </r>
    <r>
      <rPr>
        <sz val="8"/>
        <rFont val="Arial"/>
        <family val="2"/>
      </rPr>
      <t>B</t>
    </r>
    <r>
      <rPr>
        <sz val="10"/>
        <rFont val="Arial"/>
        <family val="0"/>
      </rPr>
      <t xml:space="preserve"> pr annuler la déformée et la pente en B  </t>
    </r>
  </si>
  <si>
    <t>réglage fin MB</t>
  </si>
  <si>
    <t>réglage fin FB</t>
  </si>
  <si>
    <t>Résolution de divers systèmes par application du principe de superposition d'états d'équilibre (partie 2)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</si>
</sst>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E+00"/>
    <numFmt numFmtId="166" formatCode="0.000"/>
    <numFmt numFmtId="167" formatCode="0.0E+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.5"/>
      <name val="Arial"/>
      <family val="2"/>
    </font>
    <font>
      <b/>
      <sz val="9.75"/>
      <name val="Arial"/>
      <family val="0"/>
    </font>
    <font>
      <b/>
      <sz val="8"/>
      <color indexed="6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7"/>
      <name val="Arial"/>
      <family val="2"/>
    </font>
    <font>
      <sz val="1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2" fillId="0" borderId="0" xfId="0" applyFont="1" applyAlignment="1">
      <alignment/>
    </xf>
    <xf numFmtId="0" fontId="0" fillId="4" borderId="1" xfId="0" applyFill="1" applyBorder="1" applyAlignment="1">
      <alignment/>
    </xf>
    <xf numFmtId="0" fontId="2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165" fontId="0" fillId="0" borderId="0" xfId="0" applyNumberFormat="1" applyAlignment="1">
      <alignment/>
    </xf>
    <xf numFmtId="165" fontId="2" fillId="4" borderId="1" xfId="0" applyNumberFormat="1" applyFont="1" applyFill="1" applyBorder="1" applyAlignment="1">
      <alignment/>
    </xf>
    <xf numFmtId="165" fontId="3" fillId="4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2" fillId="5" borderId="1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5" fontId="0" fillId="4" borderId="0" xfId="0" applyNumberFormat="1" applyFill="1" applyAlignment="1">
      <alignment/>
    </xf>
    <xf numFmtId="166" fontId="2" fillId="0" borderId="0" xfId="0" applyNumberFormat="1" applyFont="1" applyAlignment="1">
      <alignment/>
    </xf>
    <xf numFmtId="166" fontId="0" fillId="5" borderId="0" xfId="0" applyNumberFormat="1" applyFill="1" applyAlignment="1">
      <alignment/>
    </xf>
    <xf numFmtId="0" fontId="9" fillId="3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0" fillId="3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/>
    </xf>
    <xf numFmtId="0" fontId="13" fillId="3" borderId="1" xfId="0" applyFont="1" applyFill="1" applyBorder="1" applyAlignment="1">
      <alignment/>
    </xf>
    <xf numFmtId="0" fontId="10" fillId="6" borderId="2" xfId="0" applyFont="1" applyFill="1" applyBorder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/>
    </xf>
    <xf numFmtId="0" fontId="0" fillId="7" borderId="0" xfId="0" applyFill="1" applyAlignment="1">
      <alignment/>
    </xf>
    <xf numFmtId="0" fontId="16" fillId="8" borderId="0" xfId="0" applyFont="1" applyFill="1" applyAlignment="1">
      <alignment/>
    </xf>
    <xf numFmtId="165" fontId="16" fillId="8" borderId="0" xfId="0" applyNumberFormat="1" applyFont="1" applyFill="1" applyAlignment="1">
      <alignment/>
    </xf>
    <xf numFmtId="0" fontId="0" fillId="5" borderId="0" xfId="0" applyFill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9" borderId="0" xfId="0" applyFill="1" applyAlignment="1">
      <alignment/>
    </xf>
    <xf numFmtId="0" fontId="17" fillId="8" borderId="0" xfId="0" applyFont="1" applyFill="1" applyAlignment="1">
      <alignment/>
    </xf>
    <xf numFmtId="165" fontId="0" fillId="8" borderId="0" xfId="0" applyNumberFormat="1" applyFill="1" applyAlignment="1">
      <alignment/>
    </xf>
    <xf numFmtId="0" fontId="19" fillId="7" borderId="0" xfId="0" applyFont="1" applyFill="1" applyAlignment="1">
      <alignment/>
    </xf>
    <xf numFmtId="165" fontId="2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16" fillId="2" borderId="1" xfId="0" applyFont="1" applyFill="1" applyBorder="1" applyAlignment="1">
      <alignment horizontal="right"/>
    </xf>
    <xf numFmtId="165" fontId="2" fillId="9" borderId="1" xfId="0" applyNumberFormat="1" applyFont="1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10" fillId="6" borderId="1" xfId="0" applyFont="1" applyFill="1" applyBorder="1" applyAlignment="1">
      <alignment horizontal="right"/>
    </xf>
    <xf numFmtId="0" fontId="10" fillId="6" borderId="1" xfId="0" applyFont="1" applyFill="1" applyBorder="1" applyAlignment="1">
      <alignment/>
    </xf>
    <xf numFmtId="0" fontId="4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2" borderId="3" xfId="0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16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11" fillId="9" borderId="4" xfId="0" applyFont="1" applyFill="1" applyBorder="1" applyAlignment="1">
      <alignment horizontal="right"/>
    </xf>
    <xf numFmtId="165" fontId="11" fillId="9" borderId="1" xfId="0" applyNumberFormat="1" applyFont="1" applyFill="1" applyBorder="1" applyAlignment="1">
      <alignment/>
    </xf>
    <xf numFmtId="0" fontId="13" fillId="5" borderId="3" xfId="0" applyFont="1" applyFill="1" applyBorder="1" applyAlignment="1">
      <alignment/>
    </xf>
    <xf numFmtId="0" fontId="14" fillId="5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pente y'(rad)</a:t>
            </a:r>
          </a:p>
        </c:rich>
      </c:tx>
      <c:layout>
        <c:manualLayout>
          <c:xMode val="factor"/>
          <c:yMode val="factor"/>
          <c:x val="-0.26525"/>
          <c:y val="0.77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"/>
          <c:w val="1"/>
          <c:h val="0.97825"/>
        </c:manualLayout>
      </c:layout>
      <c:scatterChart>
        <c:scatterStyle val="smooth"/>
        <c:varyColors val="0"/>
        <c:ser>
          <c:idx val="0"/>
          <c:order val="0"/>
          <c:tx>
            <c:v>pent y'(rad)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'page cumul '!$A$13:$A$113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'page cumul '!$D$13:$D$113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axId val="35191727"/>
        <c:axId val="48290088"/>
      </c:scatterChart>
      <c:valAx>
        <c:axId val="35191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>
            <c:manualLayout>
              <c:xMode val="factor"/>
              <c:yMode val="factor"/>
              <c:x val="0.24775"/>
              <c:y val="0.10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high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290088"/>
        <c:crosses val="autoZero"/>
        <c:crossBetween val="midCat"/>
        <c:dispUnits/>
      </c:valAx>
      <c:valAx>
        <c:axId val="48290088"/>
        <c:scaling>
          <c:orientation val="minMax"/>
        </c:scaling>
        <c:axPos val="l"/>
        <c:majorGridlines/>
        <c:delete val="0"/>
        <c:numFmt formatCode="0.0E+00" sourceLinked="0"/>
        <c:majorTickMark val="out"/>
        <c:minorTickMark val="none"/>
        <c:tickLblPos val="nextTo"/>
        <c:crossAx val="35191727"/>
        <c:crosses val="autoZero"/>
        <c:crossBetween val="midCat"/>
        <c:dispUnits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moment fléchissant M(N.m)</a:t>
            </a:r>
          </a:p>
        </c:rich>
      </c:tx>
      <c:layout>
        <c:manualLayout>
          <c:xMode val="factor"/>
          <c:yMode val="factor"/>
          <c:x val="-0.1315"/>
          <c:y val="0.78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1"/>
          <c:w val="1"/>
          <c:h val="0.967"/>
        </c:manualLayout>
      </c:layout>
      <c:scatterChart>
        <c:scatterStyle val="smooth"/>
        <c:varyColors val="0"/>
        <c:ser>
          <c:idx val="0"/>
          <c:order val="0"/>
          <c:tx>
            <c:v>moment fléchissant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'page cumul '!$A$13:$A$113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'page cumul '!$C$13:$C$113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axId val="31957609"/>
        <c:axId val="19183026"/>
      </c:scatterChart>
      <c:valAx>
        <c:axId val="31957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>
            <c:manualLayout>
              <c:xMode val="factor"/>
              <c:yMode val="factor"/>
              <c:x val="0.248"/>
              <c:y val="0.1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high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183026"/>
        <c:crosses val="autoZero"/>
        <c:crossBetween val="midCat"/>
        <c:dispUnits/>
      </c:valAx>
      <c:valAx>
        <c:axId val="19183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5760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déformée y(mm)</a:t>
            </a:r>
          </a:p>
        </c:rich>
      </c:tx>
      <c:layout>
        <c:manualLayout>
          <c:xMode val="factor"/>
          <c:yMode val="factor"/>
          <c:x val="-0.3105"/>
          <c:y val="0.8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45"/>
          <c:h val="1"/>
        </c:manualLayout>
      </c:layout>
      <c:scatterChart>
        <c:scatterStyle val="smooth"/>
        <c:varyColors val="0"/>
        <c:ser>
          <c:idx val="0"/>
          <c:order val="0"/>
          <c:tx>
            <c:v>déformée y(m)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'page cumul '!$A$13:$A$113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'page cumul '!$E$13:$E$113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axId val="38429507"/>
        <c:axId val="10321244"/>
      </c:scatterChart>
      <c:valAx>
        <c:axId val="38429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>
            <c:manualLayout>
              <c:xMode val="factor"/>
              <c:yMode val="factor"/>
              <c:x val="0.2527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high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0321244"/>
        <c:crosses val="autoZero"/>
        <c:crossBetween val="midCat"/>
        <c:dispUnits/>
      </c:valAx>
      <c:valAx>
        <c:axId val="10321244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38429507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effort tranchant T(N)</a:t>
            </a:r>
          </a:p>
        </c:rich>
      </c:tx>
      <c:layout>
        <c:manualLayout>
          <c:xMode val="factor"/>
          <c:yMode val="factor"/>
          <c:x val="-0.24325"/>
          <c:y val="0.79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325"/>
          <c:h val="1"/>
        </c:manualLayout>
      </c:layout>
      <c:scatterChart>
        <c:scatterStyle val="smooth"/>
        <c:varyColors val="0"/>
        <c:ser>
          <c:idx val="0"/>
          <c:order val="0"/>
          <c:tx>
            <c:v>effort tranchant T(N)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'page cumul '!$A$13:$A$113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'page cumul '!$B$13:$B$113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axId val="25782333"/>
        <c:axId val="30714406"/>
      </c:scatterChart>
      <c:valAx>
        <c:axId val="25782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x(m)</a:t>
                </a:r>
              </a:p>
            </c:rich>
          </c:tx>
          <c:layout>
            <c:manualLayout>
              <c:xMode val="factor"/>
              <c:yMode val="factor"/>
              <c:x val="0.24875"/>
              <c:y val="0.1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high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714406"/>
        <c:crosses val="autoZero"/>
        <c:crossBetween val="midCat"/>
        <c:dispUnits/>
      </c:valAx>
      <c:valAx>
        <c:axId val="307144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8233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4</xdr:row>
      <xdr:rowOff>66675</xdr:rowOff>
    </xdr:from>
    <xdr:to>
      <xdr:col>14</xdr:col>
      <xdr:colOff>0</xdr:colOff>
      <xdr:row>40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47725"/>
          <a:ext cx="10048875" cy="591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8</xdr:row>
      <xdr:rowOff>114300</xdr:rowOff>
    </xdr:from>
    <xdr:to>
      <xdr:col>9</xdr:col>
      <xdr:colOff>647700</xdr:colOff>
      <xdr:row>20</xdr:row>
      <xdr:rowOff>9525</xdr:rowOff>
    </xdr:to>
    <xdr:graphicFrame>
      <xdr:nvGraphicFramePr>
        <xdr:cNvPr id="1" name="Chart 12"/>
        <xdr:cNvGraphicFramePr/>
      </xdr:nvGraphicFramePr>
      <xdr:xfrm>
        <a:off x="4086225" y="1409700"/>
        <a:ext cx="36004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657225</xdr:colOff>
      <xdr:row>20</xdr:row>
      <xdr:rowOff>0</xdr:rowOff>
    </xdr:from>
    <xdr:to>
      <xdr:col>14</xdr:col>
      <xdr:colOff>704850</xdr:colOff>
      <xdr:row>31</xdr:row>
      <xdr:rowOff>38100</xdr:rowOff>
    </xdr:to>
    <xdr:graphicFrame>
      <xdr:nvGraphicFramePr>
        <xdr:cNvPr id="2" name="Chart 13"/>
        <xdr:cNvGraphicFramePr/>
      </xdr:nvGraphicFramePr>
      <xdr:xfrm>
        <a:off x="7696200" y="3238500"/>
        <a:ext cx="3857625" cy="181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666750</xdr:colOff>
      <xdr:row>8</xdr:row>
      <xdr:rowOff>123825</xdr:rowOff>
    </xdr:from>
    <xdr:to>
      <xdr:col>14</xdr:col>
      <xdr:colOff>685800</xdr:colOff>
      <xdr:row>20</xdr:row>
      <xdr:rowOff>0</xdr:rowOff>
    </xdr:to>
    <xdr:graphicFrame>
      <xdr:nvGraphicFramePr>
        <xdr:cNvPr id="3" name="Chart 14"/>
        <xdr:cNvGraphicFramePr/>
      </xdr:nvGraphicFramePr>
      <xdr:xfrm>
        <a:off x="7705725" y="1419225"/>
        <a:ext cx="382905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20</xdr:row>
      <xdr:rowOff>19050</xdr:rowOff>
    </xdr:from>
    <xdr:to>
      <xdr:col>9</xdr:col>
      <xdr:colOff>685800</xdr:colOff>
      <xdr:row>31</xdr:row>
      <xdr:rowOff>28575</xdr:rowOff>
    </xdr:to>
    <xdr:graphicFrame>
      <xdr:nvGraphicFramePr>
        <xdr:cNvPr id="4" name="Chart 15"/>
        <xdr:cNvGraphicFramePr/>
      </xdr:nvGraphicFramePr>
      <xdr:xfrm>
        <a:off x="4057650" y="3257550"/>
        <a:ext cx="366712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"/>
  <sheetViews>
    <sheetView tabSelected="1" workbookViewId="0" topLeftCell="A1">
      <selection activeCell="B3" sqref="B3"/>
    </sheetView>
  </sheetViews>
  <sheetFormatPr defaultColWidth="11.421875" defaultRowHeight="12.75"/>
  <sheetData>
    <row r="2" spans="2:15" ht="23.25">
      <c r="B2" s="45" t="s">
        <v>41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ht="12.75">
      <c r="F3" t="s">
        <v>26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P113"/>
  <sheetViews>
    <sheetView workbookViewId="0" topLeftCell="A1">
      <selection activeCell="F2" sqref="F2"/>
    </sheetView>
  </sheetViews>
  <sheetFormatPr defaultColWidth="11.421875" defaultRowHeight="12.75"/>
  <cols>
    <col min="2" max="2" width="12.421875" style="0" customWidth="1"/>
    <col min="3" max="3" width="14.57421875" style="0" bestFit="1" customWidth="1"/>
    <col min="4" max="4" width="10.00390625" style="17" bestFit="1" customWidth="1"/>
    <col min="5" max="5" width="11.421875" style="20" customWidth="1"/>
  </cols>
  <sheetData>
    <row r="1" spans="1:15" ht="12.75">
      <c r="A1" s="32" t="s">
        <v>33</v>
      </c>
      <c r="B1" s="32"/>
      <c r="C1" s="32"/>
      <c r="D1" s="33"/>
      <c r="E1" s="58"/>
      <c r="F1" s="59"/>
      <c r="G1" s="56"/>
      <c r="H1" s="56"/>
      <c r="I1" s="56"/>
      <c r="J1" s="56"/>
      <c r="K1" s="56"/>
      <c r="L1" s="56"/>
      <c r="M1" s="56"/>
      <c r="N1" s="56"/>
      <c r="O1" s="56"/>
    </row>
    <row r="2" spans="1:15" ht="12.75">
      <c r="A2" s="35" t="s">
        <v>34</v>
      </c>
      <c r="B2" s="35"/>
      <c r="C2" s="35"/>
      <c r="D2" s="36"/>
      <c r="E2" s="60"/>
      <c r="F2" s="59"/>
      <c r="G2" s="56"/>
      <c r="H2" s="56"/>
      <c r="I2" s="56"/>
      <c r="J2" s="56"/>
      <c r="K2" s="56"/>
      <c r="L2" s="56"/>
      <c r="M2" s="56"/>
      <c r="N2" s="56"/>
      <c r="O2" s="56"/>
    </row>
    <row r="3" spans="1:15" ht="12.75">
      <c r="A3" s="35" t="s">
        <v>25</v>
      </c>
      <c r="B3" s="43"/>
      <c r="C3" s="35"/>
      <c r="D3" s="44"/>
      <c r="E3" s="61"/>
      <c r="F3" s="59"/>
      <c r="G3" s="56"/>
      <c r="H3" s="56"/>
      <c r="I3" s="56"/>
      <c r="J3" s="56"/>
      <c r="K3" s="56"/>
      <c r="L3" s="56"/>
      <c r="M3" s="56"/>
      <c r="N3" s="56"/>
      <c r="O3" s="56"/>
    </row>
    <row r="4" spans="1:15" ht="12.75">
      <c r="A4" s="26" t="s">
        <v>16</v>
      </c>
      <c r="B4" s="27">
        <v>210000</v>
      </c>
      <c r="C4" s="26" t="s">
        <v>12</v>
      </c>
      <c r="D4" s="46" t="s">
        <v>29</v>
      </c>
      <c r="E4" s="57">
        <v>1000</v>
      </c>
      <c r="G4" s="42" t="s">
        <v>23</v>
      </c>
      <c r="H4" s="42" t="s">
        <v>35</v>
      </c>
      <c r="I4" s="42"/>
      <c r="J4" s="42" t="s">
        <v>37</v>
      </c>
      <c r="K4" s="42"/>
      <c r="L4" s="42"/>
      <c r="M4" s="42"/>
      <c r="O4" s="56"/>
    </row>
    <row r="5" spans="1:16" ht="12.75">
      <c r="A5" s="28" t="s">
        <v>14</v>
      </c>
      <c r="B5" s="29">
        <v>10</v>
      </c>
      <c r="C5" s="29" t="s">
        <v>11</v>
      </c>
      <c r="D5" s="48" t="s">
        <v>30</v>
      </c>
      <c r="E5" s="47">
        <v>6</v>
      </c>
      <c r="G5" s="37" t="s">
        <v>24</v>
      </c>
      <c r="H5" s="37" t="s">
        <v>36</v>
      </c>
      <c r="I5" s="37"/>
      <c r="J5" s="37" t="s">
        <v>38</v>
      </c>
      <c r="K5" s="37"/>
      <c r="L5" s="37"/>
      <c r="M5" s="37"/>
      <c r="N5" s="56"/>
      <c r="O5" s="56"/>
      <c r="P5" s="56"/>
    </row>
    <row r="6" spans="1:11" ht="12.75">
      <c r="A6" s="30" t="s">
        <v>17</v>
      </c>
      <c r="B6" s="30">
        <v>11770</v>
      </c>
      <c r="C6" s="30" t="s">
        <v>10</v>
      </c>
      <c r="D6" s="49" t="s">
        <v>31</v>
      </c>
      <c r="E6" s="50"/>
      <c r="G6" s="11"/>
      <c r="H6" s="11"/>
      <c r="I6" s="11"/>
      <c r="J6" s="17"/>
      <c r="K6" s="56"/>
    </row>
    <row r="7" spans="1:5" ht="12.75">
      <c r="A7" s="51" t="s">
        <v>15</v>
      </c>
      <c r="B7" s="31">
        <v>0</v>
      </c>
      <c r="C7" s="52" t="s">
        <v>13</v>
      </c>
      <c r="D7" s="49" t="s">
        <v>27</v>
      </c>
      <c r="E7" s="50">
        <v>8</v>
      </c>
    </row>
    <row r="8" spans="1:14" ht="12.75">
      <c r="A8" s="62" t="s">
        <v>28</v>
      </c>
      <c r="B8" s="63">
        <f>+($D$8*100+$D$9*10)</f>
        <v>640</v>
      </c>
      <c r="D8" s="17">
        <v>5</v>
      </c>
      <c r="F8" s="64" t="s">
        <v>22</v>
      </c>
      <c r="G8" s="65">
        <f>-$I$8*100-$K$8*10</f>
        <v>-1390</v>
      </c>
      <c r="I8">
        <v>13</v>
      </c>
      <c r="K8">
        <v>9</v>
      </c>
      <c r="L8" s="38" t="s">
        <v>39</v>
      </c>
      <c r="M8" s="38"/>
      <c r="N8" s="39"/>
    </row>
    <row r="9" spans="1:4" ht="12.75">
      <c r="A9" s="62" t="s">
        <v>28</v>
      </c>
      <c r="B9" s="42" t="s">
        <v>40</v>
      </c>
      <c r="D9" s="17">
        <v>14</v>
      </c>
    </row>
    <row r="10" spans="1:6" ht="12.75">
      <c r="A10" s="53" t="s">
        <v>32</v>
      </c>
      <c r="B10" s="53"/>
      <c r="C10" s="53"/>
      <c r="D10" s="54"/>
      <c r="E10" s="55"/>
      <c r="F10" s="55"/>
    </row>
    <row r="11" spans="1:5" ht="12.75">
      <c r="A11" s="6" t="s">
        <v>0</v>
      </c>
      <c r="B11" s="2" t="s">
        <v>2</v>
      </c>
      <c r="C11" s="8" t="s">
        <v>18</v>
      </c>
      <c r="D11" s="18" t="s">
        <v>5</v>
      </c>
      <c r="E11" s="21" t="s">
        <v>6</v>
      </c>
    </row>
    <row r="12" spans="1:5" ht="12.75">
      <c r="A12" s="7" t="s">
        <v>1</v>
      </c>
      <c r="B12" s="3" t="s">
        <v>3</v>
      </c>
      <c r="C12" s="9" t="s">
        <v>4</v>
      </c>
      <c r="D12" s="19" t="s">
        <v>9</v>
      </c>
      <c r="E12" s="21" t="s">
        <v>7</v>
      </c>
    </row>
    <row r="13" spans="1:5" ht="12.75">
      <c r="A13">
        <v>0</v>
      </c>
      <c r="B13" s="4">
        <f>'q(Nm) '!B11+'FB(N) '!B11+'MB(N.m)'!B11+'F1(N)'!B11+'F2(N)'!B11</f>
        <v>-360</v>
      </c>
      <c r="C13" s="10">
        <f>'q(Nm) '!C11+'FB(N) '!C11+'MB(N.m)'!C11+'F1(N)'!C11+'F2(N)'!C11</f>
        <v>-990</v>
      </c>
      <c r="D13" s="23">
        <f>'q(Nm) '!D11+'FB(N) '!D11+'MB(N.m)'!D11+'F1(N)'!D11+'F2(N)'!D11</f>
        <v>0</v>
      </c>
      <c r="E13" s="25">
        <f>'q(Nm) '!E11+'FB(N) '!E11+'MB(N.m)'!E11+'F1(N)'!E11+'F2(N)'!E11</f>
        <v>0</v>
      </c>
    </row>
    <row r="14" spans="1:5" ht="12.75">
      <c r="A14">
        <f aca="true" t="shared" si="0" ref="A14:A45">IF(A13&lt;PORTEE,A13+(PORTEE/100),"")</f>
        <v>0.1</v>
      </c>
      <c r="B14" s="4">
        <f>'q(Nm) '!B12+'FB(N) '!B12+'MB(N.m)'!B12+'F1(N)'!B12+'F2(N)'!B12</f>
        <v>-360</v>
      </c>
      <c r="C14" s="10">
        <f>'q(Nm) '!C12+'FB(N) '!C12+'MB(N.m)'!C12+'F1(N)'!C12+'F2(N)'!C12</f>
        <v>-954</v>
      </c>
      <c r="D14" s="23">
        <f>'q(Nm) '!D12+'FB(N) '!D12+'MB(N.m)'!D12+'F1(N)'!D12+'F2(N)'!D12</f>
        <v>-3.932516082048796E-06</v>
      </c>
      <c r="E14" s="25">
        <f>'q(Nm) '!E12+'FB(N) '!E12+'MB(N.m)'!E12+'F1(N)'!E12+'F2(N)'!E12</f>
        <v>-0.00019784040673760314</v>
      </c>
    </row>
    <row r="15" spans="1:5" ht="12.75">
      <c r="A15">
        <f t="shared" si="0"/>
        <v>0.2</v>
      </c>
      <c r="B15" s="4">
        <f>'q(Nm) '!B13+'FB(N) '!B13+'MB(N.m)'!B13+'F1(N)'!B13+'F2(N)'!B13</f>
        <v>-360</v>
      </c>
      <c r="C15" s="10">
        <f>'q(Nm) '!C13+'FB(N) '!C13+'MB(N.m)'!C13+'F1(N)'!C13+'F2(N)'!C13</f>
        <v>-918</v>
      </c>
      <c r="D15" s="23">
        <f>'q(Nm) '!D13+'FB(N) '!D13+'MB(N.m)'!D13+'F1(N)'!D13+'F2(N)'!D13</f>
        <v>-7.719383420318009E-06</v>
      </c>
      <c r="E15" s="25">
        <f>'q(Nm) '!E13+'FB(N) '!E13+'MB(N.m)'!E13+'F1(N)'!E13+'F2(N)'!E13</f>
        <v>-0.0007816551631131081</v>
      </c>
    </row>
    <row r="16" spans="1:5" ht="12.75">
      <c r="A16">
        <f t="shared" si="0"/>
        <v>0.30000000000000004</v>
      </c>
      <c r="B16" s="4">
        <f>'q(Nm) '!B14+'FB(N) '!B14+'MB(N.m)'!B14+'F1(N)'!B14+'F2(N)'!B14</f>
        <v>-360</v>
      </c>
      <c r="C16" s="10">
        <f>'q(Nm) '!C14+'FB(N) '!C14+'MB(N.m)'!C14+'F1(N)'!C14+'F2(N)'!C14</f>
        <v>-882</v>
      </c>
      <c r="D16" s="23">
        <f>'q(Nm) '!D14+'FB(N) '!D14+'MB(N.m)'!D14+'F1(N)'!D14+'F2(N)'!D14</f>
        <v>-1.136060201480762E-05</v>
      </c>
      <c r="E16" s="25">
        <f>'q(Nm) '!E14+'FB(N) '!E14+'MB(N.m)'!E14+'F1(N)'!E14+'F2(N)'!E14</f>
        <v>-0.001736884573370557</v>
      </c>
    </row>
    <row r="17" spans="1:5" ht="12.75">
      <c r="A17">
        <f t="shared" si="0"/>
        <v>0.4</v>
      </c>
      <c r="B17" s="4">
        <f>'q(Nm) '!B15+'FB(N) '!B15+'MB(N.m)'!B15+'F1(N)'!B15+'F2(N)'!B15</f>
        <v>-360</v>
      </c>
      <c r="C17" s="10">
        <f>'q(Nm) '!C15+'FB(N) '!C15+'MB(N.m)'!C15+'F1(N)'!C15+'F2(N)'!C15</f>
        <v>-846</v>
      </c>
      <c r="D17" s="23">
        <f>'q(Nm) '!D15+'FB(N) '!D15+'MB(N.m)'!D15+'F1(N)'!D15+'F2(N)'!D15</f>
        <v>-1.4856171865517675E-05</v>
      </c>
      <c r="E17" s="25">
        <f>'q(Nm) '!E15+'FB(N) '!E15+'MB(N.m)'!E15+'F1(N)'!E15+'F2(N)'!E15</f>
        <v>-0.00304896894175399</v>
      </c>
    </row>
    <row r="18" spans="1:5" ht="12.75">
      <c r="A18">
        <f t="shared" si="0"/>
        <v>0.5</v>
      </c>
      <c r="B18" s="4">
        <f>'q(Nm) '!B16+'FB(N) '!B16+'MB(N.m)'!B16+'F1(N)'!B16+'F2(N)'!B16</f>
        <v>-360</v>
      </c>
      <c r="C18" s="10">
        <f>'q(Nm) '!C16+'FB(N) '!C16+'MB(N.m)'!C16+'F1(N)'!C16+'F2(N)'!C16</f>
        <v>-810</v>
      </c>
      <c r="D18" s="23">
        <f>'q(Nm) '!D16+'FB(N) '!D16+'MB(N.m)'!D16+'F1(N)'!D16+'F2(N)'!D16</f>
        <v>-1.820609297244812E-05</v>
      </c>
      <c r="E18" s="25">
        <f>'q(Nm) '!E16+'FB(N) '!E16+'MB(N.m)'!E16+'F1(N)'!E16+'F2(N)'!E16</f>
        <v>-0.004703348572507447</v>
      </c>
    </row>
    <row r="19" spans="1:5" ht="12.75">
      <c r="A19">
        <f t="shared" si="0"/>
        <v>0.6</v>
      </c>
      <c r="B19" s="4">
        <f>'q(Nm) '!B17+'FB(N) '!B17+'MB(N.m)'!B17+'F1(N)'!B17+'F2(N)'!B17</f>
        <v>-360</v>
      </c>
      <c r="C19" s="10">
        <f>'q(Nm) '!C17+'FB(N) '!C17+'MB(N.m)'!C17+'F1(N)'!C17+'F2(N)'!C17</f>
        <v>-774</v>
      </c>
      <c r="D19" s="23">
        <f>'q(Nm) '!D17+'FB(N) '!D17+'MB(N.m)'!D17+'F1(N)'!D17+'F2(N)'!D17</f>
        <v>-2.1410365335598985E-05</v>
      </c>
      <c r="E19" s="25">
        <f>'q(Nm) '!E17+'FB(N) '!E17+'MB(N.m)'!E17+'F1(N)'!E17+'F2(N)'!E17</f>
        <v>-0.006685463769874986</v>
      </c>
    </row>
    <row r="20" spans="1:5" ht="12.75">
      <c r="A20">
        <f t="shared" si="0"/>
        <v>0.7</v>
      </c>
      <c r="B20" s="4">
        <f>'q(Nm) '!B18+'FB(N) '!B18+'MB(N.m)'!B18+'F1(N)'!B18+'F2(N)'!B18</f>
        <v>-360</v>
      </c>
      <c r="C20" s="10">
        <f>'q(Nm) '!C18+'FB(N) '!C18+'MB(N.m)'!C18+'F1(N)'!C18+'F2(N)'!C18</f>
        <v>-738</v>
      </c>
      <c r="D20" s="23">
        <f>'q(Nm) '!D18+'FB(N) '!D18+'MB(N.m)'!D18+'F1(N)'!D18+'F2(N)'!D18</f>
        <v>-2.4468988954970226E-05</v>
      </c>
      <c r="E20" s="25">
        <f>'q(Nm) '!E18+'FB(N) '!E18+'MB(N.m)'!E18+'F1(N)'!E18+'F2(N)'!E18</f>
        <v>-0.008980754838100624</v>
      </c>
    </row>
    <row r="21" spans="1:5" ht="12.75">
      <c r="A21">
        <f t="shared" si="0"/>
        <v>0.7999999999999999</v>
      </c>
      <c r="B21" s="4">
        <f>'q(Nm) '!B19+'FB(N) '!B19+'MB(N.m)'!B19+'F1(N)'!B19+'F2(N)'!B19</f>
        <v>-360</v>
      </c>
      <c r="C21" s="10">
        <f>'q(Nm) '!C19+'FB(N) '!C19+'MB(N.m)'!C19+'F1(N)'!C19+'F2(N)'!C19</f>
        <v>-702</v>
      </c>
      <c r="D21" s="23">
        <f>'q(Nm) '!D19+'FB(N) '!D19+'MB(N.m)'!D19+'F1(N)'!D19+'F2(N)'!D19</f>
        <v>-2.7381963830561953E-05</v>
      </c>
      <c r="E21" s="25">
        <f>'q(Nm) '!E19+'FB(N) '!E19+'MB(N.m)'!E19+'F1(N)'!E19+'F2(N)'!E19</f>
        <v>-0.011574662081428433</v>
      </c>
    </row>
    <row r="22" spans="1:5" ht="12.75">
      <c r="A22">
        <f t="shared" si="0"/>
        <v>0.8999999999999999</v>
      </c>
      <c r="B22" s="4">
        <f>'q(Nm) '!B20+'FB(N) '!B20+'MB(N.m)'!B20+'F1(N)'!B20+'F2(N)'!B20</f>
        <v>-360</v>
      </c>
      <c r="C22" s="10">
        <f>'q(Nm) '!C20+'FB(N) '!C20+'MB(N.m)'!C20+'F1(N)'!C20+'F2(N)'!C20</f>
        <v>-666</v>
      </c>
      <c r="D22" s="23">
        <f>'q(Nm) '!D20+'FB(N) '!D20+'MB(N.m)'!D20+'F1(N)'!D20+'F2(N)'!D20</f>
        <v>-3.0149289962374057E-05</v>
      </c>
      <c r="E22" s="25">
        <f>'q(Nm) '!E20+'FB(N) '!E20+'MB(N.m)'!E20+'F1(N)'!E20+'F2(N)'!E20</f>
        <v>-0.014452625804102448</v>
      </c>
    </row>
    <row r="23" spans="1:5" ht="12.75">
      <c r="A23">
        <f t="shared" si="0"/>
        <v>0.9999999999999999</v>
      </c>
      <c r="B23" s="4">
        <f>'q(Nm) '!B21+'FB(N) '!B21+'MB(N.m)'!B21+'F1(N)'!B21+'F2(N)'!B21</f>
        <v>-360</v>
      </c>
      <c r="C23" s="10">
        <f>'q(Nm) '!C21+'FB(N) '!C21+'MB(N.m)'!C21+'F1(N)'!C21+'F2(N)'!C21</f>
        <v>-630</v>
      </c>
      <c r="D23" s="23">
        <f>'q(Nm) '!D21+'FB(N) '!D21+'MB(N.m)'!D21+'F1(N)'!D21+'F2(N)'!D21</f>
        <v>-3.2770967350406564E-05</v>
      </c>
      <c r="E23" s="25">
        <f>'q(Nm) '!E21+'FB(N) '!E21+'MB(N.m)'!E21+'F1(N)'!E21+'F2(N)'!E21</f>
        <v>-0.017600086310366705</v>
      </c>
    </row>
    <row r="24" spans="1:5" ht="12.75">
      <c r="A24">
        <f t="shared" si="0"/>
        <v>1.0999999999999999</v>
      </c>
      <c r="B24" s="4">
        <f>'q(Nm) '!B22+'FB(N) '!B22+'MB(N.m)'!B22+'F1(N)'!B22+'F2(N)'!B22</f>
        <v>-360</v>
      </c>
      <c r="C24" s="10">
        <f>'q(Nm) '!C22+'FB(N) '!C22+'MB(N.m)'!C22+'F1(N)'!C22+'F2(N)'!C22</f>
        <v>-594</v>
      </c>
      <c r="D24" s="23">
        <f>'q(Nm) '!D22+'FB(N) '!D22+'MB(N.m)'!D22+'F1(N)'!D22+'F2(N)'!D22</f>
        <v>-3.5246995994659585E-05</v>
      </c>
      <c r="E24" s="25">
        <f>'q(Nm) '!E22+'FB(N) '!E22+'MB(N.m)'!E22+'F1(N)'!E22+'F2(N)'!E22</f>
        <v>-0.021002483904465213</v>
      </c>
    </row>
    <row r="25" spans="1:5" ht="12.75">
      <c r="A25">
        <f t="shared" si="0"/>
        <v>1.2</v>
      </c>
      <c r="B25" s="4">
        <f>'q(Nm) '!B23+'FB(N) '!B23+'MB(N.m)'!B23+'F1(N)'!B23+'F2(N)'!B23</f>
        <v>-360</v>
      </c>
      <c r="C25" s="10">
        <f>'q(Nm) '!C23+'FB(N) '!C23+'MB(N.m)'!C23+'F1(N)'!C23+'F2(N)'!C23</f>
        <v>-558</v>
      </c>
      <c r="D25" s="23">
        <f>'q(Nm) '!D23+'FB(N) '!D23+'MB(N.m)'!D23+'F1(N)'!D23+'F2(N)'!D23</f>
        <v>-3.75773758951329E-05</v>
      </c>
      <c r="E25" s="25">
        <f>'q(Nm) '!E23+'FB(N) '!E23+'MB(N.m)'!E23+'F1(N)'!E23+'F2(N)'!E23</f>
        <v>-0.024645258890642036</v>
      </c>
    </row>
    <row r="26" spans="1:5" ht="12.75">
      <c r="A26">
        <f t="shared" si="0"/>
        <v>1.3</v>
      </c>
      <c r="B26" s="4">
        <f>'q(Nm) '!B24+'FB(N) '!B24+'MB(N.m)'!B24+'F1(N)'!B24+'F2(N)'!B24</f>
        <v>-360</v>
      </c>
      <c r="C26" s="10">
        <f>'q(Nm) '!C24+'FB(N) '!C24+'MB(N.m)'!C24+'F1(N)'!C24+'F2(N)'!C24</f>
        <v>-522</v>
      </c>
      <c r="D26" s="23">
        <f>'q(Nm) '!D24+'FB(N) '!D24+'MB(N.m)'!D24+'F1(N)'!D24+'F2(N)'!D24</f>
        <v>-3.976210705182676E-05</v>
      </c>
      <c r="E26" s="25">
        <f>'q(Nm) '!E24+'FB(N) '!E24+'MB(N.m)'!E24+'F1(N)'!E24+'F2(N)'!E24</f>
        <v>-0.02851385157314132</v>
      </c>
    </row>
    <row r="27" spans="1:5" ht="12.75">
      <c r="A27">
        <f t="shared" si="0"/>
        <v>1.4000000000000001</v>
      </c>
      <c r="B27" s="4">
        <f>'q(Nm) '!B25+'FB(N) '!B25+'MB(N.m)'!B25+'F1(N)'!B25+'F2(N)'!B25</f>
        <v>-360</v>
      </c>
      <c r="C27" s="10">
        <f>'q(Nm) '!C25+'FB(N) '!C25+'MB(N.m)'!C25+'F1(N)'!C25+'F2(N)'!C25</f>
        <v>-486</v>
      </c>
      <c r="D27" s="23">
        <f>'q(Nm) '!D25+'FB(N) '!D25+'MB(N.m)'!D25+'F1(N)'!D25+'F2(N)'!D25</f>
        <v>-4.180118946474088E-05</v>
      </c>
      <c r="E27" s="25">
        <f>'q(Nm) '!E25+'FB(N) '!E25+'MB(N.m)'!E25+'F1(N)'!E25+'F2(N)'!E25</f>
        <v>-0.03259370225620695</v>
      </c>
    </row>
    <row r="28" spans="1:5" ht="12.75">
      <c r="A28">
        <f t="shared" si="0"/>
        <v>1.5000000000000002</v>
      </c>
      <c r="B28" s="4">
        <f>'q(Nm) '!B26+'FB(N) '!B26+'MB(N.m)'!B26+'F1(N)'!B26+'F2(N)'!B26</f>
        <v>-360</v>
      </c>
      <c r="C28" s="10">
        <f>'q(Nm) '!C26+'FB(N) '!C26+'MB(N.m)'!C26+'F1(N)'!C26+'F2(N)'!C26</f>
        <v>-450</v>
      </c>
      <c r="D28" s="23">
        <f>'q(Nm) '!D26+'FB(N) '!D26+'MB(N.m)'!D26+'F1(N)'!D26+'F2(N)'!D26</f>
        <v>-4.369462313387544E-05</v>
      </c>
      <c r="E28" s="25">
        <f>'q(Nm) '!E26+'FB(N) '!E26+'MB(N.m)'!E26+'F1(N)'!E26+'F2(N)'!E26</f>
        <v>-0.036870251244083</v>
      </c>
    </row>
    <row r="29" spans="1:5" ht="12.75">
      <c r="A29">
        <f t="shared" si="0"/>
        <v>1.6000000000000003</v>
      </c>
      <c r="B29" s="4">
        <f>'q(Nm) '!B27+'FB(N) '!B27+'MB(N.m)'!B27+'F1(N)'!B27+'F2(N)'!B27</f>
        <v>-360</v>
      </c>
      <c r="C29" s="10">
        <f>'q(Nm) '!C27+'FB(N) '!C27+'MB(N.m)'!C27+'F1(N)'!C27+'F2(N)'!C27</f>
        <v>-413.9999999999991</v>
      </c>
      <c r="D29" s="23">
        <f>'q(Nm) '!D27+'FB(N) '!D27+'MB(N.m)'!D27+'F1(N)'!D27+'F2(N)'!D27</f>
        <v>-4.544240805923053E-05</v>
      </c>
      <c r="E29" s="25">
        <f>'q(Nm) '!E27+'FB(N) '!E27+'MB(N.m)'!E27+'F1(N)'!E27+'F2(N)'!E27</f>
        <v>-0.04132893884101363</v>
      </c>
    </row>
    <row r="30" spans="1:5" ht="12.75">
      <c r="A30">
        <f t="shared" si="0"/>
        <v>1.7000000000000004</v>
      </c>
      <c r="B30" s="4">
        <f>'q(Nm) '!B28+'FB(N) '!B28+'MB(N.m)'!B28+'F1(N)'!B28+'F2(N)'!B28</f>
        <v>-360</v>
      </c>
      <c r="C30" s="10">
        <f>'q(Nm) '!C28+'FB(N) '!C28+'MB(N.m)'!C28+'F1(N)'!C28+'F2(N)'!C28</f>
        <v>-378</v>
      </c>
      <c r="D30" s="23">
        <f>'q(Nm) '!D28+'FB(N) '!D28+'MB(N.m)'!D28+'F1(N)'!D28+'F2(N)'!D28</f>
        <v>-4.7044544240806006E-05</v>
      </c>
      <c r="E30" s="25">
        <f>'q(Nm) '!E28+'FB(N) '!E28+'MB(N.m)'!E28+'F1(N)'!E28+'F2(N)'!E28</f>
        <v>-0.04595520535124281</v>
      </c>
    </row>
    <row r="31" spans="1:5" ht="12.75">
      <c r="A31">
        <f t="shared" si="0"/>
        <v>1.8000000000000005</v>
      </c>
      <c r="B31" s="4">
        <f>'q(Nm) '!B29+'FB(N) '!B29+'MB(N.m)'!B29+'F1(N)'!B29+'F2(N)'!B29</f>
        <v>-360</v>
      </c>
      <c r="C31" s="10">
        <f>'q(Nm) '!C29+'FB(N) '!C29+'MB(N.m)'!C29+'F1(N)'!C29+'F2(N)'!C29</f>
        <v>-341.9999999999991</v>
      </c>
      <c r="D31" s="23">
        <f>'q(Nm) '!D29+'FB(N) '!D29+'MB(N.m)'!D29+'F1(N)'!D29+'F2(N)'!D29</f>
        <v>-4.850103167860169E-05</v>
      </c>
      <c r="E31" s="25">
        <f>'q(Nm) '!E29+'FB(N) '!E29+'MB(N.m)'!E29+'F1(N)'!E29+'F2(N)'!E29</f>
        <v>-0.0507344910790144</v>
      </c>
    </row>
    <row r="32" spans="1:5" ht="12.75">
      <c r="A32">
        <f t="shared" si="0"/>
        <v>1.9000000000000006</v>
      </c>
      <c r="B32" s="4">
        <f>'q(Nm) '!B30+'FB(N) '!B30+'MB(N.m)'!B30+'F1(N)'!B30+'F2(N)'!B30</f>
        <v>-360</v>
      </c>
      <c r="C32" s="10">
        <f>'q(Nm) '!C30+'FB(N) '!C30+'MB(N.m)'!C30+'F1(N)'!C30+'F2(N)'!C30</f>
        <v>-306</v>
      </c>
      <c r="D32" s="23">
        <f>'q(Nm) '!D30+'FB(N) '!D30+'MB(N.m)'!D30+'F1(N)'!D30+'F2(N)'!D30</f>
        <v>-4.981187037261803E-05</v>
      </c>
      <c r="E32" s="25">
        <f>'q(Nm) '!E30+'FB(N) '!E30+'MB(N.m)'!E30+'F1(N)'!E30+'F2(N)'!E30</f>
        <v>-0.0556522363285728</v>
      </c>
    </row>
    <row r="33" spans="1:5" ht="12.75">
      <c r="A33">
        <f t="shared" si="0"/>
        <v>2.0000000000000004</v>
      </c>
      <c r="B33" s="4">
        <f>'q(Nm) '!B31+'FB(N) '!B31+'MB(N.m)'!B31+'F1(N)'!B31+'F2(N)'!B31</f>
        <v>-360</v>
      </c>
      <c r="C33" s="10">
        <f>'q(Nm) '!C31+'FB(N) '!C31+'MB(N.m)'!C31+'F1(N)'!C31+'F2(N)'!C31</f>
        <v>-269.99999999999955</v>
      </c>
      <c r="D33" s="23">
        <f>'q(Nm) '!D31+'FB(N) '!D31+'MB(N.m)'!D31+'F1(N)'!D31+'F2(N)'!D31</f>
        <v>-5.0977060322854686E-05</v>
      </c>
      <c r="E33" s="25">
        <f>'q(Nm) '!E31+'FB(N) '!E31+'MB(N.m)'!E31+'F1(N)'!E31+'F2(N)'!E31</f>
        <v>-0.06069388140416171</v>
      </c>
    </row>
    <row r="34" spans="1:5" ht="12.75">
      <c r="A34">
        <f t="shared" si="0"/>
        <v>2.1000000000000005</v>
      </c>
      <c r="B34" s="4">
        <f>'q(Nm) '!B32+'FB(N) '!B32+'MB(N.m)'!B32+'F1(N)'!B32+'F2(N)'!B32</f>
        <v>-360</v>
      </c>
      <c r="C34" s="10">
        <f>'q(Nm) '!C32+'FB(N) '!C32+'MB(N.m)'!C32+'F1(N)'!C32+'F2(N)'!C32</f>
        <v>-233.99999999999955</v>
      </c>
      <c r="D34" s="23">
        <f>'q(Nm) '!D32+'FB(N) '!D32+'MB(N.m)'!D32+'F1(N)'!D32+'F2(N)'!D32</f>
        <v>-5.1996601529311884E-05</v>
      </c>
      <c r="E34" s="25">
        <f>'q(Nm) '!E32+'FB(N) '!E32+'MB(N.m)'!E32+'F1(N)'!E32+'F2(N)'!E32</f>
        <v>-0.06584486661002537</v>
      </c>
    </row>
    <row r="35" spans="1:5" ht="12.75">
      <c r="A35">
        <f t="shared" si="0"/>
        <v>2.2000000000000006</v>
      </c>
      <c r="B35" s="4">
        <f>'q(Nm) '!B33+'FB(N) '!B33+'MB(N.m)'!B33+'F1(N)'!B33+'F2(N)'!B33</f>
        <v>-360</v>
      </c>
      <c r="C35" s="10">
        <f>'q(Nm) '!C33+'FB(N) '!C33+'MB(N.m)'!C33+'F1(N)'!C33+'F2(N)'!C33</f>
        <v>-197.99999999999955</v>
      </c>
      <c r="D35" s="23">
        <f>'q(Nm) '!D33+'FB(N) '!D33+'MB(N.m)'!D33+'F1(N)'!D33+'F2(N)'!D33</f>
        <v>-5.287049399198924E-05</v>
      </c>
      <c r="E35" s="25">
        <f>'q(Nm) '!E33+'FB(N) '!E33+'MB(N.m)'!E33+'F1(N)'!E33+'F2(N)'!E33</f>
        <v>-0.07109063225040801</v>
      </c>
    </row>
    <row r="36" spans="1:5" ht="12.75">
      <c r="A36">
        <f t="shared" si="0"/>
        <v>2.3000000000000007</v>
      </c>
      <c r="B36" s="4">
        <f>'q(Nm) '!B34+'FB(N) '!B34+'MB(N.m)'!B34+'F1(N)'!B34+'F2(N)'!B34</f>
        <v>-360</v>
      </c>
      <c r="C36" s="10">
        <f>'q(Nm) '!C34+'FB(N) '!C34+'MB(N.m)'!C34+'F1(N)'!C34+'F2(N)'!C34</f>
        <v>-161.9999999999991</v>
      </c>
      <c r="D36" s="23">
        <f>'q(Nm) '!D34+'FB(N) '!D34+'MB(N.m)'!D34+'F1(N)'!D34+'F2(N)'!D34</f>
        <v>-5.3598737710887356E-05</v>
      </c>
      <c r="E36" s="25">
        <f>'q(Nm) '!E34+'FB(N) '!E34+'MB(N.m)'!E34+'F1(N)'!E34+'F2(N)'!E34</f>
        <v>-0.07641661862955335</v>
      </c>
    </row>
    <row r="37" spans="1:5" ht="12.75">
      <c r="A37">
        <f t="shared" si="0"/>
        <v>2.400000000000001</v>
      </c>
      <c r="B37" s="4">
        <f>'q(Nm) '!B35+'FB(N) '!B35+'MB(N.m)'!B35+'F1(N)'!B35+'F2(N)'!B35</f>
        <v>-360</v>
      </c>
      <c r="C37" s="10">
        <f>'q(Nm) '!C35+'FB(N) '!C35+'MB(N.m)'!C35+'F1(N)'!C35+'F2(N)'!C35</f>
        <v>-125.99999999999909</v>
      </c>
      <c r="D37" s="23">
        <f>'q(Nm) '!D35+'FB(N) '!D35+'MB(N.m)'!D35+'F1(N)'!D35+'F2(N)'!D35</f>
        <v>-5.418133268600558E-05</v>
      </c>
      <c r="E37" s="25">
        <f>'q(Nm) '!E35+'FB(N) '!E35+'MB(N.m)'!E35+'F1(N)'!E35+'F2(N)'!E35</f>
        <v>-0.08180826605170544</v>
      </c>
    </row>
    <row r="38" spans="1:5" ht="12.75">
      <c r="A38">
        <f t="shared" si="0"/>
        <v>2.500000000000001</v>
      </c>
      <c r="B38" s="4">
        <f>'q(Nm) '!B36+'FB(N) '!B36+'MB(N.m)'!B36+'F1(N)'!B36+'F2(N)'!B36</f>
        <v>-360</v>
      </c>
      <c r="C38" s="10">
        <f>'q(Nm) '!C36+'FB(N) '!C36+'MB(N.m)'!C36+'F1(N)'!C36+'F2(N)'!C36</f>
        <v>-89.99999999999909</v>
      </c>
      <c r="D38" s="23">
        <f>'q(Nm) '!D36+'FB(N) '!D36+'MB(N.m)'!D36+'F1(N)'!D36+'F2(N)'!D36</f>
        <v>-5.461827891734439E-05</v>
      </c>
      <c r="E38" s="25">
        <f>'q(Nm) '!E36+'FB(N) '!E36+'MB(N.m)'!E36+'F1(N)'!E36+'F2(N)'!E36</f>
        <v>-0.0872510148211082</v>
      </c>
    </row>
    <row r="39" spans="1:5" ht="12.75">
      <c r="A39">
        <f t="shared" si="0"/>
        <v>2.600000000000001</v>
      </c>
      <c r="B39" s="4">
        <f>'q(Nm) '!B37+'FB(N) '!B37+'MB(N.m)'!B37+'F1(N)'!B37+'F2(N)'!B37</f>
        <v>-360</v>
      </c>
      <c r="C39" s="10">
        <f>'q(Nm) '!C37+'FB(N) '!C37+'MB(N.m)'!C37+'F1(N)'!C37+'F2(N)'!C37</f>
        <v>-54</v>
      </c>
      <c r="D39" s="23">
        <f>'q(Nm) '!D37+'FB(N) '!D37+'MB(N.m)'!D37+'F1(N)'!D37+'F2(N)'!D37</f>
        <v>-5.490957640490358E-05</v>
      </c>
      <c r="E39" s="25">
        <f>'q(Nm) '!E37+'FB(N) '!E37+'MB(N.m)'!E37+'F1(N)'!E37+'F2(N)'!E37</f>
        <v>-0.0927303052420061</v>
      </c>
    </row>
    <row r="40" spans="1:5" ht="12.75">
      <c r="A40">
        <f t="shared" si="0"/>
        <v>2.700000000000001</v>
      </c>
      <c r="B40" s="4">
        <f>'q(Nm) '!B38+'FB(N) '!B38+'MB(N.m)'!B38+'F1(N)'!B38+'F2(N)'!B38</f>
        <v>-360</v>
      </c>
      <c r="C40" s="10">
        <f>'q(Nm) '!C38+'FB(N) '!C38+'MB(N.m)'!C38+'F1(N)'!C38+'F2(N)'!C38</f>
        <v>-18</v>
      </c>
      <c r="D40" s="23">
        <f>'q(Nm) '!D38+'FB(N) '!D38+'MB(N.m)'!D38+'F1(N)'!D38+'F2(N)'!D38</f>
        <v>-5.505522514868315E-05</v>
      </c>
      <c r="E40" s="25">
        <f>'q(Nm) '!E38+'FB(N) '!E38+'MB(N.m)'!E38+'F1(N)'!E38+'F2(N)'!E38</f>
        <v>-0.0982315776186431</v>
      </c>
    </row>
    <row r="41" spans="1:5" ht="12.75">
      <c r="A41">
        <f t="shared" si="0"/>
        <v>2.800000000000001</v>
      </c>
      <c r="B41" s="4">
        <f>'q(Nm) '!B39+'FB(N) '!B39+'MB(N.m)'!B39+'F1(N)'!B39+'F2(N)'!B39</f>
        <v>-360</v>
      </c>
      <c r="C41" s="10">
        <f>'q(Nm) '!C39+'FB(N) '!C39+'MB(N.m)'!C39+'F1(N)'!C39+'F2(N)'!C39</f>
        <v>18.000000000000455</v>
      </c>
      <c r="D41" s="23">
        <f>'q(Nm) '!D39+'FB(N) '!D39+'MB(N.m)'!D39+'F1(N)'!D39+'F2(N)'!D39</f>
        <v>-5.50552251486831E-05</v>
      </c>
      <c r="E41" s="25">
        <f>'q(Nm) '!E39+'FB(N) '!E39+'MB(N.m)'!E39+'F1(N)'!E39+'F2(N)'!E39</f>
        <v>-0.10374027225526306</v>
      </c>
    </row>
    <row r="42" spans="1:5" ht="12.75">
      <c r="A42">
        <f t="shared" si="0"/>
        <v>2.9000000000000012</v>
      </c>
      <c r="B42" s="4">
        <f>'q(Nm) '!B40+'FB(N) '!B40+'MB(N.m)'!B40+'F1(N)'!B40+'F2(N)'!B40</f>
        <v>-360</v>
      </c>
      <c r="C42" s="10">
        <f>'q(Nm) '!C40+'FB(N) '!C40+'MB(N.m)'!C40+'F1(N)'!C40+'F2(N)'!C40</f>
        <v>54.000000000000455</v>
      </c>
      <c r="D42" s="23">
        <f>'q(Nm) '!D40+'FB(N) '!D40+'MB(N.m)'!D40+'F1(N)'!D40+'F2(N)'!D40</f>
        <v>-5.490957640490353E-05</v>
      </c>
      <c r="E42" s="25">
        <f>'q(Nm) '!E40+'FB(N) '!E40+'MB(N.m)'!E40+'F1(N)'!E40+'F2(N)'!E40</f>
        <v>-0.10924182945611016</v>
      </c>
    </row>
    <row r="43" spans="1:5" ht="12.75">
      <c r="A43">
        <f t="shared" si="0"/>
        <v>3.0000000000000013</v>
      </c>
      <c r="B43" s="4">
        <f>'q(Nm) '!B41+'FB(N) '!B41+'MB(N.m)'!B41+'F1(N)'!B41+'F2(N)'!B41</f>
        <v>-360</v>
      </c>
      <c r="C43" s="10">
        <f>'q(Nm) '!C41+'FB(N) '!C41+'MB(N.m)'!C41+'F1(N)'!C41+'F2(N)'!C41</f>
        <v>90.00000000000045</v>
      </c>
      <c r="D43" s="23">
        <f>'q(Nm) '!D41+'FB(N) '!D41+'MB(N.m)'!D41+'F1(N)'!D41+'F2(N)'!D41</f>
        <v>-5.461827891734439E-05</v>
      </c>
      <c r="E43" s="25">
        <f>'q(Nm) '!E41+'FB(N) '!E41+'MB(N.m)'!E41+'F1(N)'!E41+'F2(N)'!E41</f>
        <v>-0.11472168952542805</v>
      </c>
    </row>
    <row r="44" spans="1:5" ht="12.75">
      <c r="A44">
        <f t="shared" si="0"/>
        <v>3.1000000000000014</v>
      </c>
      <c r="B44" s="4">
        <f>'q(Nm) '!B42+'FB(N) '!B42+'MB(N.m)'!B42+'F1(N)'!B42+'F2(N)'!B42</f>
        <v>-360</v>
      </c>
      <c r="C44" s="10">
        <f>'q(Nm) '!C42+'FB(N) '!C42+'MB(N.m)'!C42+'F1(N)'!C42+'F2(N)'!C42</f>
        <v>126.00000000000045</v>
      </c>
      <c r="D44" s="23">
        <f>'q(Nm) '!D42+'FB(N) '!D42+'MB(N.m)'!D42+'F1(N)'!D42+'F2(N)'!D42</f>
        <v>-5.418133268600563E-05</v>
      </c>
      <c r="E44" s="25">
        <f>'q(Nm) '!E42+'FB(N) '!E42+'MB(N.m)'!E42+'F1(N)'!E42+'F2(N)'!E42</f>
        <v>-0.12016529276746069</v>
      </c>
    </row>
    <row r="45" spans="1:5" ht="12.75">
      <c r="A45">
        <f t="shared" si="0"/>
        <v>3.2000000000000015</v>
      </c>
      <c r="B45" s="4">
        <f>'q(Nm) '!B43+'FB(N) '!B43+'MB(N.m)'!B43+'F1(N)'!B43+'F2(N)'!B43</f>
        <v>-360</v>
      </c>
      <c r="C45" s="10">
        <f>'q(Nm) '!C43+'FB(N) '!C43+'MB(N.m)'!C43+'F1(N)'!C43+'F2(N)'!C43</f>
        <v>162.00000000000045</v>
      </c>
      <c r="D45" s="23">
        <f>'q(Nm) '!D43+'FB(N) '!D43+'MB(N.m)'!D43+'F1(N)'!D43+'F2(N)'!D43</f>
        <v>-5.3598737710887356E-05</v>
      </c>
      <c r="E45" s="25">
        <f>'q(Nm) '!E43+'FB(N) '!E43+'MB(N.m)'!E43+'F1(N)'!E43+'F2(N)'!E43</f>
        <v>-0.12555807948645314</v>
      </c>
    </row>
    <row r="46" spans="1:5" ht="12.75">
      <c r="A46">
        <f aca="true" t="shared" si="1" ref="A46:A77">IF(A45&lt;PORTEE,A45+(PORTEE/100),"")</f>
        <v>3.3000000000000016</v>
      </c>
      <c r="B46" s="4">
        <f>'q(Nm) '!B44+'FB(N) '!B44+'MB(N.m)'!B44+'F1(N)'!B44+'F2(N)'!B44</f>
        <v>-360</v>
      </c>
      <c r="C46" s="10">
        <f>'q(Nm) '!C44+'FB(N) '!C44+'MB(N.m)'!C44+'F1(N)'!C44+'F2(N)'!C44</f>
        <v>198.0000000000009</v>
      </c>
      <c r="D46" s="23">
        <f>'q(Nm) '!D44+'FB(N) '!D44+'MB(N.m)'!D44+'F1(N)'!D44+'F2(N)'!D44</f>
        <v>-5.287049399198924E-05</v>
      </c>
      <c r="E46" s="25">
        <f>'q(Nm) '!E44+'FB(N) '!E44+'MB(N.m)'!E44+'F1(N)'!E44+'F2(N)'!E44</f>
        <v>-0.13088548998664873</v>
      </c>
    </row>
    <row r="47" spans="1:5" ht="12.75">
      <c r="A47">
        <f t="shared" si="1"/>
        <v>3.4000000000000017</v>
      </c>
      <c r="B47" s="4">
        <f>'q(Nm) '!B45+'FB(N) '!B45+'MB(N.m)'!B45+'F1(N)'!B45+'F2(N)'!B45</f>
        <v>-360</v>
      </c>
      <c r="C47" s="10">
        <f>'q(Nm) '!C45+'FB(N) '!C45+'MB(N.m)'!C45+'F1(N)'!C45+'F2(N)'!C45</f>
        <v>234.0000000000009</v>
      </c>
      <c r="D47" s="23">
        <f>'q(Nm) '!D45+'FB(N) '!D45+'MB(N.m)'!D45+'F1(N)'!D45+'F2(N)'!D45</f>
        <v>-5.199660152931172E-05</v>
      </c>
      <c r="E47" s="25">
        <f>'q(Nm) '!E45+'FB(N) '!E45+'MB(N.m)'!E45+'F1(N)'!E45+'F2(N)'!E45</f>
        <v>-0.13613296457229174</v>
      </c>
    </row>
    <row r="48" spans="1:5" ht="12.75">
      <c r="A48">
        <f t="shared" si="1"/>
        <v>3.5000000000000018</v>
      </c>
      <c r="B48" s="4">
        <f>'q(Nm) '!B46+'FB(N) '!B46+'MB(N.m)'!B46+'F1(N)'!B46+'F2(N)'!B46</f>
        <v>-360</v>
      </c>
      <c r="C48" s="10">
        <f>'q(Nm) '!C46+'FB(N) '!C46+'MB(N.m)'!C46+'F1(N)'!C46+'F2(N)'!C46</f>
        <v>270.0000000000009</v>
      </c>
      <c r="D48" s="23">
        <f>'q(Nm) '!D46+'FB(N) '!D46+'MB(N.m)'!D46+'F1(N)'!D46+'F2(N)'!D46</f>
        <v>-5.0977060322854686E-05</v>
      </c>
      <c r="E48" s="25">
        <f>'q(Nm) '!E46+'FB(N) '!E46+'MB(N.m)'!E46+'F1(N)'!E46+'F2(N)'!E46</f>
        <v>-0.14128594354762614</v>
      </c>
    </row>
    <row r="49" spans="1:5" ht="12.75">
      <c r="A49">
        <f t="shared" si="1"/>
        <v>3.600000000000002</v>
      </c>
      <c r="B49" s="4">
        <f>'q(Nm) '!B47+'FB(N) '!B47+'MB(N.m)'!B47+'F1(N)'!B47+'F2(N)'!B47</f>
        <v>-360</v>
      </c>
      <c r="C49" s="10">
        <f>'q(Nm) '!C47+'FB(N) '!C47+'MB(N.m)'!C47+'F1(N)'!C47+'F2(N)'!C47</f>
        <v>306.00000000000045</v>
      </c>
      <c r="D49" s="23">
        <f>'q(Nm) '!D47+'FB(N) '!D47+'MB(N.m)'!D47+'F1(N)'!D47+'F2(N)'!D47</f>
        <v>-4.981187037261803E-05</v>
      </c>
      <c r="E49" s="25">
        <f>'q(Nm) '!E47+'FB(N) '!E47+'MB(N.m)'!E47+'F1(N)'!E47+'F2(N)'!E47</f>
        <v>-0.14632986721689512</v>
      </c>
    </row>
    <row r="50" spans="1:5" ht="12.75">
      <c r="A50">
        <f t="shared" si="1"/>
        <v>3.700000000000002</v>
      </c>
      <c r="B50" s="4">
        <f>'q(Nm) '!B48+'FB(N) '!B48+'MB(N.m)'!B48+'F1(N)'!B48+'F2(N)'!B48</f>
        <v>-360</v>
      </c>
      <c r="C50" s="10">
        <f>'q(Nm) '!C48+'FB(N) '!C48+'MB(N.m)'!C48+'F1(N)'!C48+'F2(N)'!C48</f>
        <v>342.00000000000045</v>
      </c>
      <c r="D50" s="23">
        <f>'q(Nm) '!D48+'FB(N) '!D48+'MB(N.m)'!D48+'F1(N)'!D48+'F2(N)'!D48</f>
        <v>-4.850103167860175E-05</v>
      </c>
      <c r="E50" s="25">
        <f>'q(Nm) '!E48+'FB(N) '!E48+'MB(N.m)'!E48+'F1(N)'!E48+'F2(N)'!E48</f>
        <v>-0.15125017588434386</v>
      </c>
    </row>
    <row r="51" spans="1:5" ht="12.75">
      <c r="A51">
        <f t="shared" si="1"/>
        <v>3.800000000000002</v>
      </c>
      <c r="B51" s="4">
        <f>'q(Nm) '!B49+'FB(N) '!B49+'MB(N.m)'!B49+'F1(N)'!B49+'F2(N)'!B49</f>
        <v>-360</v>
      </c>
      <c r="C51" s="10">
        <f>'q(Nm) '!C49+'FB(N) '!C49+'MB(N.m)'!C49+'F1(N)'!C49+'F2(N)'!C49</f>
        <v>378.00000000000045</v>
      </c>
      <c r="D51" s="23">
        <f>'q(Nm) '!D49+'FB(N) '!D49+'MB(N.m)'!D49+'F1(N)'!D49+'F2(N)'!D49</f>
        <v>-4.704454424080595E-05</v>
      </c>
      <c r="E51" s="25">
        <f>'q(Nm) '!E49+'FB(N) '!E49+'MB(N.m)'!E49+'F1(N)'!E49+'F2(N)'!E49</f>
        <v>-0.15603230985421623</v>
      </c>
    </row>
    <row r="52" spans="1:5" ht="12.75">
      <c r="A52">
        <f t="shared" si="1"/>
        <v>3.900000000000002</v>
      </c>
      <c r="B52" s="4">
        <f>'q(Nm) '!B50+'FB(N) '!B50+'MB(N.m)'!B50+'F1(N)'!B50+'F2(N)'!B50</f>
        <v>-360</v>
      </c>
      <c r="C52" s="10">
        <f>'q(Nm) '!C50+'FB(N) '!C50+'MB(N.m)'!C50+'F1(N)'!C50+'F2(N)'!C50</f>
        <v>414.0000000000009</v>
      </c>
      <c r="D52" s="23">
        <f>'q(Nm) '!D50+'FB(N) '!D50+'MB(N.m)'!D50+'F1(N)'!D50+'F2(N)'!D50</f>
        <v>-4.544240805923053E-05</v>
      </c>
      <c r="E52" s="25">
        <f>'q(Nm) '!E50+'FB(N) '!E50+'MB(N.m)'!E50+'F1(N)'!E50+'F2(N)'!E50</f>
        <v>-0.1606617094307563</v>
      </c>
    </row>
    <row r="53" spans="1:5" ht="12.75">
      <c r="A53">
        <f t="shared" si="1"/>
        <v>4.000000000000002</v>
      </c>
      <c r="B53" s="4">
        <f>'q(Nm) '!B51+'FB(N) '!B51+'MB(N.m)'!B51+'F1(N)'!B51+'F2(N)'!B51</f>
        <v>-360</v>
      </c>
      <c r="C53" s="10">
        <f>'q(Nm) '!C51+'FB(N) '!C51+'MB(N.m)'!C51+'F1(N)'!C51+'F2(N)'!C51</f>
        <v>450.0000000000009</v>
      </c>
      <c r="D53" s="23">
        <f>'q(Nm) '!D51+'FB(N) '!D51+'MB(N.m)'!D51+'F1(N)'!D51+'F2(N)'!D51</f>
        <v>-4.369462313387538E-05</v>
      </c>
      <c r="E53" s="25">
        <f>'q(Nm) '!E51+'FB(N) '!E51+'MB(N.m)'!E51+'F1(N)'!E51+'F2(N)'!E51</f>
        <v>-0.1651238149182077</v>
      </c>
    </row>
    <row r="54" spans="1:5" ht="12.75">
      <c r="A54">
        <f t="shared" si="1"/>
        <v>4.100000000000001</v>
      </c>
      <c r="B54" s="4">
        <f>'q(Nm) '!B52+'FB(N) '!B52+'MB(N.m)'!B52+'F1(N)'!B52+'F2(N)'!B52</f>
        <v>-360</v>
      </c>
      <c r="C54" s="10">
        <f>'q(Nm) '!C52+'FB(N) '!C52+'MB(N.m)'!C52+'F1(N)'!C52+'F2(N)'!C52</f>
        <v>486.00000000000045</v>
      </c>
      <c r="D54" s="23">
        <f>'q(Nm) '!D52+'FB(N) '!D52+'MB(N.m)'!D52+'F1(N)'!D52+'F2(N)'!D52</f>
        <v>-4.180118946474083E-05</v>
      </c>
      <c r="E54" s="25">
        <f>'q(Nm) '!E52+'FB(N) '!E52+'MB(N.m)'!E52+'F1(N)'!E52+'F2(N)'!E52</f>
        <v>-0.1694040666208141</v>
      </c>
    </row>
    <row r="55" spans="1:5" ht="12.75">
      <c r="A55">
        <f t="shared" si="1"/>
        <v>4.200000000000001</v>
      </c>
      <c r="B55" s="4">
        <f>'q(Nm) '!B53+'FB(N) '!B53+'MB(N.m)'!B53+'F1(N)'!B53+'F2(N)'!B53</f>
        <v>-360</v>
      </c>
      <c r="C55" s="10">
        <f>'q(Nm) '!C53+'FB(N) '!C53+'MB(N.m)'!C53+'F1(N)'!C53+'F2(N)'!C53</f>
        <v>522.0000000000002</v>
      </c>
      <c r="D55" s="23">
        <f>'q(Nm) '!D53+'FB(N) '!D53+'MB(N.m)'!D53+'F1(N)'!D53+'F2(N)'!D53</f>
        <v>-3.976210705182676E-05</v>
      </c>
      <c r="E55" s="25">
        <f>'q(Nm) '!E53+'FB(N) '!E53+'MB(N.m)'!E53+'F1(N)'!E53+'F2(N)'!E53</f>
        <v>-0.17348790484282062</v>
      </c>
    </row>
    <row r="56" spans="1:5" ht="12.75">
      <c r="A56">
        <f t="shared" si="1"/>
        <v>4.300000000000001</v>
      </c>
      <c r="B56" s="4">
        <f>'q(Nm) '!B54+'FB(N) '!B54+'MB(N.m)'!B54+'F1(N)'!B54+'F2(N)'!B54</f>
        <v>-360</v>
      </c>
      <c r="C56" s="10">
        <f>'q(Nm) '!C54+'FB(N) '!C54+'MB(N.m)'!C54+'F1(N)'!C54+'F2(N)'!C54</f>
        <v>558.0000000000002</v>
      </c>
      <c r="D56" s="23">
        <f>'q(Nm) '!D54+'FB(N) '!D54+'MB(N.m)'!D54+'F1(N)'!D54+'F2(N)'!D54</f>
        <v>-3.7577375895132955E-05</v>
      </c>
      <c r="E56" s="25">
        <f>'q(Nm) '!E54+'FB(N) '!E54+'MB(N.m)'!E54+'F1(N)'!E54+'F2(N)'!E54</f>
        <v>-0.17736076988847072</v>
      </c>
    </row>
    <row r="57" spans="1:5" ht="12.75">
      <c r="A57">
        <f t="shared" si="1"/>
        <v>4.4</v>
      </c>
      <c r="B57" s="4">
        <f>'q(Nm) '!B55+'FB(N) '!B55+'MB(N.m)'!B55+'F1(N)'!B55+'F2(N)'!B55</f>
        <v>-360</v>
      </c>
      <c r="C57" s="10">
        <f>'q(Nm) '!C55+'FB(N) '!C55+'MB(N.m)'!C55+'F1(N)'!C55+'F2(N)'!C55</f>
        <v>594.0000000000005</v>
      </c>
      <c r="D57" s="23">
        <f>'q(Nm) '!D55+'FB(N) '!D55+'MB(N.m)'!D55+'F1(N)'!D55+'F2(N)'!D55</f>
        <v>-3.524699599465953E-05</v>
      </c>
      <c r="E57" s="25">
        <f>'q(Nm) '!E55+'FB(N) '!E55+'MB(N.m)'!E55+'F1(N)'!E55+'F2(N)'!E55</f>
        <v>-0.18100810206200824</v>
      </c>
    </row>
    <row r="58" spans="1:5" ht="12.75">
      <c r="A58">
        <f t="shared" si="1"/>
        <v>4.5</v>
      </c>
      <c r="B58" s="4">
        <f>'q(Nm) '!B56+'FB(N) '!B56+'MB(N.m)'!B56+'F1(N)'!B56+'F2(N)'!B56</f>
        <v>-360</v>
      </c>
      <c r="C58" s="10">
        <f>'q(Nm) '!C56+'FB(N) '!C56+'MB(N.m)'!C56+'F1(N)'!C56+'F2(N)'!C56</f>
        <v>630</v>
      </c>
      <c r="D58" s="23">
        <f>'q(Nm) '!D56+'FB(N) '!D56+'MB(N.m)'!D56+'F1(N)'!D56+'F2(N)'!D56</f>
        <v>-3.277096735040648E-05</v>
      </c>
      <c r="E58" s="25">
        <f>'q(Nm) '!E56+'FB(N) '!E56+'MB(N.m)'!E56+'F1(N)'!E56+'F2(N)'!E56</f>
        <v>-0.18441534166767815</v>
      </c>
    </row>
    <row r="59" spans="1:5" ht="12.75">
      <c r="A59">
        <f t="shared" si="1"/>
        <v>4.6</v>
      </c>
      <c r="B59" s="4">
        <f>'q(Nm) '!B57+'FB(N) '!B57+'MB(N.m)'!B57+'F1(N)'!B57+'F2(N)'!B57</f>
        <v>-360</v>
      </c>
      <c r="C59" s="10">
        <f>'q(Nm) '!C57+'FB(N) '!C57+'MB(N.m)'!C57+'F1(N)'!C57+'F2(N)'!C57</f>
        <v>665.9999999999995</v>
      </c>
      <c r="D59" s="23">
        <f>'q(Nm) '!D57+'FB(N) '!D57+'MB(N.m)'!D57+'F1(N)'!D57+'F2(N)'!D57</f>
        <v>-3.0149289962374246E-05</v>
      </c>
      <c r="E59" s="25">
        <f>'q(Nm) '!E57+'FB(N) '!E57+'MB(N.m)'!E57+'F1(N)'!E57+'F2(N)'!E57</f>
        <v>-0.18756792900972363</v>
      </c>
    </row>
    <row r="60" spans="1:5" ht="12.75">
      <c r="A60">
        <f t="shared" si="1"/>
        <v>4.699999999999999</v>
      </c>
      <c r="B60" s="4">
        <f>'q(Nm) '!B58+'FB(N) '!B58+'MB(N.m)'!B58+'F1(N)'!B58+'F2(N)'!B58</f>
        <v>-360</v>
      </c>
      <c r="C60" s="10">
        <f>'q(Nm) '!C58+'FB(N) '!C58+'MB(N.m)'!C58+'F1(N)'!C58+'F2(N)'!C58</f>
        <v>701.9999999999998</v>
      </c>
      <c r="D60" s="23">
        <f>'q(Nm) '!D58+'FB(N) '!D58+'MB(N.m)'!D58+'F1(N)'!D58+'F2(N)'!D58</f>
        <v>-2.7381963830561845E-05</v>
      </c>
      <c r="E60" s="25">
        <f>'q(Nm) '!E58+'FB(N) '!E58+'MB(N.m)'!E58+'F1(N)'!E58+'F2(N)'!E58</f>
        <v>-0.1904513043923879</v>
      </c>
    </row>
    <row r="61" spans="1:5" ht="12.75">
      <c r="A61">
        <f t="shared" si="1"/>
        <v>4.799999999999999</v>
      </c>
      <c r="B61" s="4">
        <f>'q(Nm) '!B59+'FB(N) '!B59+'MB(N.m)'!B59+'F1(N)'!B59+'F2(N)'!B59</f>
        <v>-360</v>
      </c>
      <c r="C61" s="10">
        <f>'q(Nm) '!C59+'FB(N) '!C59+'MB(N.m)'!C59+'F1(N)'!C59+'F2(N)'!C59</f>
        <v>737.9999999999998</v>
      </c>
      <c r="D61" s="23">
        <f>'q(Nm) '!D59+'FB(N) '!D59+'MB(N.m)'!D59+'F1(N)'!D59+'F2(N)'!D59</f>
        <v>-2.4468988954970254E-05</v>
      </c>
      <c r="E61" s="25">
        <f>'q(Nm) '!E59+'FB(N) '!E59+'MB(N.m)'!E59+'F1(N)'!E59+'F2(N)'!E59</f>
        <v>-0.19305090811991743</v>
      </c>
    </row>
    <row r="62" spans="1:5" ht="12.75">
      <c r="A62">
        <f t="shared" si="1"/>
        <v>4.899999999999999</v>
      </c>
      <c r="B62" s="4">
        <f>'q(Nm) '!B60+'FB(N) '!B60+'MB(N.m)'!B60+'F1(N)'!B60+'F2(N)'!B60</f>
        <v>-360</v>
      </c>
      <c r="C62" s="10">
        <f>'q(Nm) '!C60+'FB(N) '!C60+'MB(N.m)'!C60+'F1(N)'!C60+'F2(N)'!C60</f>
        <v>773.9999999999995</v>
      </c>
      <c r="D62" s="23">
        <f>'q(Nm) '!D60+'FB(N) '!D60+'MB(N.m)'!D60+'F1(N)'!D60+'F2(N)'!D60</f>
        <v>-2.1410365335599148E-05</v>
      </c>
      <c r="E62" s="25">
        <f>'q(Nm) '!E60+'FB(N) '!E60+'MB(N.m)'!E60+'F1(N)'!E60+'F2(N)'!E60</f>
        <v>-0.19535218049655434</v>
      </c>
    </row>
    <row r="63" spans="1:5" ht="12.75">
      <c r="A63">
        <f t="shared" si="1"/>
        <v>4.999999999999998</v>
      </c>
      <c r="B63" s="4">
        <f>'q(Nm) '!B61+'FB(N) '!B61+'MB(N.m)'!B61+'F1(N)'!B61+'F2(N)'!B61</f>
        <v>-360</v>
      </c>
      <c r="C63" s="10">
        <f>'q(Nm) '!C61+'FB(N) '!C61+'MB(N.m)'!C61+'F1(N)'!C61+'F2(N)'!C61</f>
        <v>809.9999999999991</v>
      </c>
      <c r="D63" s="23">
        <f>'q(Nm) '!D61+'FB(N) '!D61+'MB(N.m)'!D61+'F1(N)'!D61+'F2(N)'!D61</f>
        <v>-1.820609297244842E-05</v>
      </c>
      <c r="E63" s="25">
        <f>'q(Nm) '!E61+'FB(N) '!E61+'MB(N.m)'!E61+'F1(N)'!E61+'F2(N)'!E61</f>
        <v>-0.1973405618265427</v>
      </c>
    </row>
    <row r="64" spans="1:5" ht="12.75">
      <c r="A64">
        <f t="shared" si="1"/>
        <v>5.099999999999998</v>
      </c>
      <c r="B64" s="4">
        <f>'q(Nm) '!B62+'FB(N) '!B62+'MB(N.m)'!B62+'F1(N)'!B62+'F2(N)'!B62</f>
        <v>-360</v>
      </c>
      <c r="C64" s="10">
        <f>'q(Nm) '!C62+'FB(N) '!C62+'MB(N.m)'!C62+'F1(N)'!C62+'F2(N)'!C62</f>
        <v>845.9999999999992</v>
      </c>
      <c r="D64" s="23">
        <f>'q(Nm) '!D62+'FB(N) '!D62+'MB(N.m)'!D62+'F1(N)'!D62+'F2(N)'!D62</f>
        <v>-1.4856171865517743E-05</v>
      </c>
      <c r="E64" s="25">
        <f>'q(Nm) '!E62+'FB(N) '!E62+'MB(N.m)'!E62+'F1(N)'!E62+'F2(N)'!E62</f>
        <v>-0.19900149241412812</v>
      </c>
    </row>
    <row r="65" spans="1:5" ht="12.75">
      <c r="A65">
        <f t="shared" si="1"/>
        <v>5.1999999999999975</v>
      </c>
      <c r="B65" s="4">
        <f>'q(Nm) '!B63+'FB(N) '!B63+'MB(N.m)'!B63+'F1(N)'!B63+'F2(N)'!B63</f>
        <v>-360</v>
      </c>
      <c r="C65" s="10">
        <f>'q(Nm) '!C63+'FB(N) '!C63+'MB(N.m)'!C63+'F1(N)'!C63+'F2(N)'!C63</f>
        <v>881.9999999999993</v>
      </c>
      <c r="D65" s="23">
        <f>'q(Nm) '!D63+'FB(N) '!D63+'MB(N.m)'!D63+'F1(N)'!D63+'F2(N)'!D63</f>
        <v>-1.136060201480766E-05</v>
      </c>
      <c r="E65" s="25">
        <f>'q(Nm) '!E63+'FB(N) '!E63+'MB(N.m)'!E63+'F1(N)'!E63+'F2(N)'!E63</f>
        <v>-0.20032041256355315</v>
      </c>
    </row>
    <row r="66" spans="1:5" ht="12.75">
      <c r="A66">
        <f t="shared" si="1"/>
        <v>5.299999999999997</v>
      </c>
      <c r="B66" s="4">
        <f>'q(Nm) '!B64+'FB(N) '!B64+'MB(N.m)'!B64+'F1(N)'!B64+'F2(N)'!B64</f>
        <v>-360</v>
      </c>
      <c r="C66" s="10">
        <f>'q(Nm) '!C64+'FB(N) '!C64+'MB(N.m)'!C64+'F1(N)'!C64+'F2(N)'!C64</f>
        <v>917.999999999999</v>
      </c>
      <c r="D66" s="23">
        <f>'q(Nm) '!D64+'FB(N) '!D64+'MB(N.m)'!D64+'F1(N)'!D64+'F2(N)'!D64</f>
        <v>-7.719383420318063E-06</v>
      </c>
      <c r="E66" s="25">
        <f>'q(Nm) '!E64+'FB(N) '!E64+'MB(N.m)'!E64+'F1(N)'!E64+'F2(N)'!E64</f>
        <v>-0.20128276257906164</v>
      </c>
    </row>
    <row r="67" spans="1:5" ht="12.75">
      <c r="A67">
        <f t="shared" si="1"/>
        <v>5.399999999999997</v>
      </c>
      <c r="B67" s="4">
        <f>'q(Nm) '!B65+'FB(N) '!B65+'MB(N.m)'!B65+'F1(N)'!B65+'F2(N)'!B65</f>
        <v>-360</v>
      </c>
      <c r="C67" s="10">
        <f>'q(Nm) '!C65+'FB(N) '!C65+'MB(N.m)'!C65+'F1(N)'!C65+'F2(N)'!C65</f>
        <v>953.9999999999986</v>
      </c>
      <c r="D67" s="23">
        <f>'q(Nm) '!D65+'FB(N) '!D65+'MB(N.m)'!D65+'F1(N)'!D65+'F2(N)'!D65</f>
        <v>-3.932516082048735E-06</v>
      </c>
      <c r="E67" s="25">
        <f>'q(Nm) '!E65+'FB(N) '!E65+'MB(N.m)'!E65+'F1(N)'!E65+'F2(N)'!E65</f>
        <v>-0.20187398276489965</v>
      </c>
    </row>
    <row r="68" spans="1:5" ht="12.75">
      <c r="A68">
        <f t="shared" si="1"/>
        <v>5.4999999999999964</v>
      </c>
      <c r="B68" s="4">
        <f>'q(Nm) '!B66+'FB(N) '!B66+'MB(N.m)'!B66+'F1(N)'!B66+'F2(N)'!B66</f>
        <v>-360</v>
      </c>
      <c r="C68" s="10">
        <f>'q(Nm) '!C66+'FB(N) '!C66+'MB(N.m)'!C66+'F1(N)'!C66+'F2(N)'!C66</f>
        <v>989.9999999999987</v>
      </c>
      <c r="D68" s="23">
        <f>'q(Nm) '!D66+'FB(N) '!D66+'MB(N.m)'!D66+'F1(N)'!D66+'F2(N)'!D66</f>
        <v>1.0842021724855044E-19</v>
      </c>
      <c r="E68" s="25">
        <f>'q(Nm) '!E66+'FB(N) '!E66+'MB(N.m)'!E66+'F1(N)'!E66+'F2(N)'!E66</f>
        <v>-0.20207951342530794</v>
      </c>
    </row>
    <row r="69" spans="1:5" ht="12.75">
      <c r="A69">
        <f t="shared" si="1"/>
        <v>5.599999999999996</v>
      </c>
      <c r="B69" s="4">
        <f>'q(Nm) '!B67+'FB(N) '!B67+'MB(N.m)'!B67+'F1(N)'!B67+'F2(N)'!B67</f>
        <v>-360</v>
      </c>
      <c r="C69" s="10">
        <f>'q(Nm) '!C67+'FB(N) '!C67+'MB(N.m)'!C67+'F1(N)'!C67+'F2(N)'!C67</f>
        <v>1025.9999999999989</v>
      </c>
      <c r="D69" s="23">
        <f>'q(Nm) '!D67+'FB(N) '!D67+'MB(N.m)'!D67+'F1(N)'!D67+'F2(N)'!D67</f>
        <v>4.0781648258283575E-06</v>
      </c>
      <c r="E69" s="25">
        <f>'q(Nm) '!E67+'FB(N) '!E67+'MB(N.m)'!E67+'F1(N)'!E67+'F2(N)'!E67</f>
        <v>-0.20188479486453303</v>
      </c>
    </row>
    <row r="70" spans="1:5" ht="12.75">
      <c r="A70">
        <f t="shared" si="1"/>
        <v>5.699999999999996</v>
      </c>
      <c r="B70" s="4">
        <f>'q(Nm) '!B68+'FB(N) '!B68+'MB(N.m)'!B68+'F1(N)'!B68+'F2(N)'!B68</f>
        <v>-360</v>
      </c>
      <c r="C70" s="10">
        <f>'q(Nm) '!C68+'FB(N) '!C68+'MB(N.m)'!C68+'F1(N)'!C68+'F2(N)'!C68</f>
        <v>1061.9999999999984</v>
      </c>
      <c r="D70" s="23">
        <f>'q(Nm) '!D68+'FB(N) '!D68+'MB(N.m)'!D68+'F1(N)'!D68+'F2(N)'!D68</f>
        <v>8.301978395436013E-06</v>
      </c>
      <c r="E70" s="25">
        <f>'q(Nm) '!E68+'FB(N) '!E68+'MB(N.m)'!E68+'F1(N)'!E68+'F2(N)'!E68</f>
        <v>-0.20127526738681922</v>
      </c>
    </row>
    <row r="71" spans="1:5" ht="12.75">
      <c r="A71">
        <f t="shared" si="1"/>
        <v>5.799999999999995</v>
      </c>
      <c r="B71" s="4">
        <f>'q(Nm) '!B69+'FB(N) '!B69+'MB(N.m)'!B69+'F1(N)'!B69+'F2(N)'!B69</f>
        <v>-360</v>
      </c>
      <c r="C71" s="10">
        <f>'q(Nm) '!C69+'FB(N) '!C69+'MB(N.m)'!C69+'F1(N)'!C69+'F2(N)'!C69</f>
        <v>1097.9999999999982</v>
      </c>
      <c r="D71" s="23">
        <f>'q(Nm) '!D69+'FB(N) '!D69+'MB(N.m)'!D69+'F1(N)'!D69+'F2(N)'!D69</f>
        <v>1.2671440708823616E-05</v>
      </c>
      <c r="E71" s="25">
        <f>'q(Nm) '!E69+'FB(N) '!E69+'MB(N.m)'!E69+'F1(N)'!E69+'F2(N)'!E69</f>
        <v>-0.20023637129640814</v>
      </c>
    </row>
    <row r="72" spans="1:5" ht="12.75">
      <c r="A72">
        <f t="shared" si="1"/>
        <v>5.899999999999995</v>
      </c>
      <c r="B72" s="4">
        <f>'q(Nm) '!B70+'FB(N) '!B70+'MB(N.m)'!B70+'F1(N)'!B70+'F2(N)'!B70</f>
        <v>-360</v>
      </c>
      <c r="C72" s="10">
        <f>'q(Nm) '!C70+'FB(N) '!C70+'MB(N.m)'!C70+'F1(N)'!C70+'F2(N)'!C70</f>
        <v>1133.9999999999982</v>
      </c>
      <c r="D72" s="23">
        <f>'q(Nm) '!D70+'FB(N) '!D70+'MB(N.m)'!D70+'F1(N)'!D70+'F2(N)'!D70</f>
        <v>1.718655176599095E-05</v>
      </c>
      <c r="E72" s="25">
        <f>'q(Nm) '!E70+'FB(N) '!E70+'MB(N.m)'!E70+'F1(N)'!E70+'F2(N)'!E70</f>
        <v>-0.19875354689754632</v>
      </c>
    </row>
    <row r="73" spans="1:5" ht="12.75">
      <c r="A73">
        <f t="shared" si="1"/>
        <v>5.999999999999995</v>
      </c>
      <c r="B73" s="4">
        <f>'q(Nm) '!B71+'FB(N) '!B71+'MB(N.m)'!B71+'F1(N)'!B71+'F2(N)'!B71</f>
        <v>-360</v>
      </c>
      <c r="C73" s="10">
        <f>'q(Nm) '!C71+'FB(N) '!C71+'MB(N.m)'!C71+'F1(N)'!C71+'F2(N)'!C71</f>
        <v>1169.9999999999984</v>
      </c>
      <c r="D73" s="23">
        <f>'q(Nm) '!D71+'FB(N) '!D71+'MB(N.m)'!D71+'F1(N)'!D71+'F2(N)'!D71</f>
        <v>2.184731156693715E-05</v>
      </c>
      <c r="E73" s="25">
        <f>'q(Nm) '!E71+'FB(N) '!E71+'MB(N.m)'!E71+'F1(N)'!E71+'F2(N)'!E71</f>
        <v>-0.1968122344944776</v>
      </c>
    </row>
    <row r="74" spans="1:5" ht="12.75">
      <c r="A74">
        <f t="shared" si="1"/>
        <v>6.099999999999994</v>
      </c>
      <c r="B74" s="4">
        <f>'q(Nm) '!B72+'FB(N) '!B72+'MB(N.m)'!B72+'F1(N)'!B72+'F2(N)'!B72</f>
        <v>640</v>
      </c>
      <c r="C74" s="10">
        <f>'q(Nm) '!C72+'FB(N) '!C72+'MB(N.m)'!C72+'F1(N)'!C72+'F2(N)'!C72</f>
        <v>1106.0000000000036</v>
      </c>
      <c r="D74" s="23">
        <f>'q(Nm) '!D72+'FB(N) '!D72+'MB(N.m)'!D72+'F1(N)'!D72+'F2(N)'!D72</f>
        <v>2.6451430189747575E-05</v>
      </c>
      <c r="E74" s="25">
        <f>'q(Nm) '!E72+'FB(N) '!E72+'MB(N.m)'!E72+'F1(N)'!E72+'F2(N)'!E72</f>
        <v>-0.19440461738884185</v>
      </c>
    </row>
    <row r="75" spans="1:5" ht="12.75">
      <c r="A75">
        <f t="shared" si="1"/>
        <v>6.199999999999994</v>
      </c>
      <c r="B75" s="4">
        <f>'q(Nm) '!B73+'FB(N) '!B73+'MB(N.m)'!B73+'F1(N)'!B73+'F2(N)'!B73</f>
        <v>640</v>
      </c>
      <c r="C75" s="10">
        <f>'q(Nm) '!C73+'FB(N) '!C73+'MB(N.m)'!C73+'F1(N)'!C73+'F2(N)'!C73</f>
        <v>1042.0000000000036</v>
      </c>
      <c r="D75" s="23">
        <f>'q(Nm) '!D73+'FB(N) '!D73+'MB(N.m)'!D73+'F1(N)'!D73+'F2(N)'!D73</f>
        <v>3.0796617712505205E-05</v>
      </c>
      <c r="E75" s="25">
        <f>'q(Nm) '!E73+'FB(N) '!E73+'MB(N.m)'!E73+'F1(N)'!E73+'F2(N)'!E73</f>
        <v>-0.19154985087186915</v>
      </c>
    </row>
    <row r="76" spans="1:5" ht="12.75">
      <c r="A76">
        <f t="shared" si="1"/>
        <v>6.299999999999994</v>
      </c>
      <c r="B76" s="4">
        <f>'q(Nm) '!B74+'FB(N) '!B74+'MB(N.m)'!B74+'F1(N)'!B74+'F2(N)'!B74</f>
        <v>640</v>
      </c>
      <c r="C76" s="10">
        <f>'q(Nm) '!C74+'FB(N) '!C74+'MB(N.m)'!C74+'F1(N)'!C74+'F2(N)'!C74</f>
        <v>978.0000000000041</v>
      </c>
      <c r="D76" s="23">
        <f>'q(Nm) '!D74+'FB(N) '!D74+'MB(N.m)'!D74+'F1(N)'!D74+'F2(N)'!D74</f>
        <v>3.488287413521047E-05</v>
      </c>
      <c r="E76" s="25">
        <f>'q(Nm) '!E74+'FB(N) '!E74+'MB(N.m)'!E74+'F1(N)'!E74+'F2(N)'!E74</f>
        <v>-0.18827383323218871</v>
      </c>
    </row>
    <row r="77" spans="1:5" ht="12.75">
      <c r="A77">
        <f t="shared" si="1"/>
        <v>6.399999999999993</v>
      </c>
      <c r="B77" s="4">
        <f>'q(Nm) '!B75+'FB(N) '!B75+'MB(N.m)'!B75+'F1(N)'!B75+'F2(N)'!B75</f>
        <v>640</v>
      </c>
      <c r="C77" s="10">
        <f>'q(Nm) '!C75+'FB(N) '!C75+'MB(N.m)'!C75+'F1(N)'!C75+'F2(N)'!C75</f>
        <v>914.0000000000045</v>
      </c>
      <c r="D77" s="23">
        <f>'q(Nm) '!D75+'FB(N) '!D75+'MB(N.m)'!D75+'F1(N)'!D75+'F2(N)'!D75</f>
        <v>3.871019945786273E-05</v>
      </c>
      <c r="E77" s="25">
        <f>'q(Nm) '!E75+'FB(N) '!E75+'MB(N.m)'!E75+'F1(N)'!E75+'F2(N)'!E75</f>
        <v>-0.18460246275842662</v>
      </c>
    </row>
    <row r="78" spans="1:5" ht="12.75">
      <c r="A78">
        <f aca="true" t="shared" si="2" ref="A78:A113">IF(A77&lt;PORTEE,A77+(PORTEE/100),"")</f>
        <v>6.499999999999993</v>
      </c>
      <c r="B78" s="4">
        <f>'q(Nm) '!B76+'FB(N) '!B76+'MB(N.m)'!B76+'F1(N)'!B76+'F2(N)'!B76</f>
        <v>640</v>
      </c>
      <c r="C78" s="10">
        <f>'q(Nm) '!C76+'FB(N) '!C76+'MB(N.m)'!C76+'F1(N)'!C76+'F2(N)'!C76</f>
        <v>850.0000000000045</v>
      </c>
      <c r="D78" s="23">
        <f>'q(Nm) '!D76+'FB(N) '!D76+'MB(N.m)'!D76+'F1(N)'!D76+'F2(N)'!D76</f>
        <v>4.227859368046273E-05</v>
      </c>
      <c r="E78" s="25">
        <f>'q(Nm) '!E76+'FB(N) '!E76+'MB(N.m)'!E76+'F1(N)'!E76+'F2(N)'!E76</f>
        <v>-0.1805616377392072</v>
      </c>
    </row>
    <row r="79" spans="1:5" ht="12.75">
      <c r="A79">
        <f t="shared" si="2"/>
        <v>6.5999999999999925</v>
      </c>
      <c r="B79" s="4">
        <f>'q(Nm) '!B77+'FB(N) '!B77+'MB(N.m)'!B77+'F1(N)'!B77+'F2(N)'!B77</f>
        <v>640</v>
      </c>
      <c r="C79" s="10">
        <f>'q(Nm) '!C77+'FB(N) '!C77+'MB(N.m)'!C77+'F1(N)'!C77+'F2(N)'!C77</f>
        <v>786.0000000000045</v>
      </c>
      <c r="D79" s="23">
        <f>'q(Nm) '!D77+'FB(N) '!D77+'MB(N.m)'!D77+'F1(N)'!D77+'F2(N)'!D77</f>
        <v>4.558805680300994E-05</v>
      </c>
      <c r="E79" s="25">
        <f>'q(Nm) '!E77+'FB(N) '!E77+'MB(N.m)'!E77+'F1(N)'!E77+'F2(N)'!E77</f>
        <v>-0.1761772564631623</v>
      </c>
    </row>
    <row r="80" spans="1:5" ht="12.75">
      <c r="A80">
        <f t="shared" si="2"/>
        <v>6.699999999999992</v>
      </c>
      <c r="B80" s="4">
        <f>'q(Nm) '!B78+'FB(N) '!B78+'MB(N.m)'!B78+'F1(N)'!B78+'F2(N)'!B78</f>
        <v>640</v>
      </c>
      <c r="C80" s="10">
        <f>'q(Nm) '!C78+'FB(N) '!C78+'MB(N.m)'!C78+'F1(N)'!C78+'F2(N)'!C78</f>
        <v>722.0000000000055</v>
      </c>
      <c r="D80" s="23">
        <f>'q(Nm) '!D78+'FB(N) '!D78+'MB(N.m)'!D78+'F1(N)'!D78+'F2(N)'!D78</f>
        <v>4.863858882550457E-05</v>
      </c>
      <c r="E80" s="25">
        <f>'q(Nm) '!E78+'FB(N) '!E78+'MB(N.m)'!E78+'F1(N)'!E78+'F2(N)'!E78</f>
        <v>-0.17147521721891712</v>
      </c>
    </row>
    <row r="81" spans="1:5" ht="12.75">
      <c r="A81">
        <f t="shared" si="2"/>
        <v>6.799999999999992</v>
      </c>
      <c r="B81" s="4">
        <f>'q(Nm) '!B79+'FB(N) '!B79+'MB(N.m)'!B79+'F1(N)'!B79+'F2(N)'!B79</f>
        <v>640</v>
      </c>
      <c r="C81" s="10">
        <f>'q(Nm) '!C79+'FB(N) '!C79+'MB(N.m)'!C79+'F1(N)'!C79+'F2(N)'!C79</f>
        <v>658.0000000000055</v>
      </c>
      <c r="D81" s="23">
        <f>'q(Nm) '!D79+'FB(N) '!D79+'MB(N.m)'!D79+'F1(N)'!D79+'F2(N)'!D79</f>
        <v>5.1430189747946726E-05</v>
      </c>
      <c r="E81" s="25">
        <f>'q(Nm) '!E79+'FB(N) '!E79+'MB(N.m)'!E79+'F1(N)'!E79+'F2(N)'!E79</f>
        <v>-0.16648141829510044</v>
      </c>
    </row>
    <row r="82" spans="1:5" ht="12.75">
      <c r="A82">
        <f t="shared" si="2"/>
        <v>6.8999999999999915</v>
      </c>
      <c r="B82" s="4">
        <f>'q(Nm) '!B80+'FB(N) '!B80+'MB(N.m)'!B80+'F1(N)'!B80+'F2(N)'!B80</f>
        <v>640</v>
      </c>
      <c r="C82" s="10">
        <f>'q(Nm) '!C80+'FB(N) '!C80+'MB(N.m)'!C80+'F1(N)'!C80+'F2(N)'!C80</f>
        <v>594.0000000000055</v>
      </c>
      <c r="D82" s="23">
        <f>'q(Nm) '!D80+'FB(N) '!D80+'MB(N.m)'!D80+'F1(N)'!D80+'F2(N)'!D80</f>
        <v>5.396285957033609E-05</v>
      </c>
      <c r="E82" s="25">
        <f>'q(Nm) '!E80+'FB(N) '!E80+'MB(N.m)'!E80+'F1(N)'!E80+'F2(N)'!E80</f>
        <v>-0.16122175798033744</v>
      </c>
    </row>
    <row r="83" spans="1:5" ht="12.75">
      <c r="A83">
        <f t="shared" si="2"/>
        <v>6.999999999999991</v>
      </c>
      <c r="B83" s="4">
        <f>'q(Nm) '!B81+'FB(N) '!B81+'MB(N.m)'!B81+'F1(N)'!B81+'F2(N)'!B81</f>
        <v>640</v>
      </c>
      <c r="C83" s="10">
        <f>'q(Nm) '!C81+'FB(N) '!C81+'MB(N.m)'!C81+'F1(N)'!C81+'F2(N)'!C81</f>
        <v>530.0000000000055</v>
      </c>
      <c r="D83" s="23">
        <f>'q(Nm) '!D81+'FB(N) '!D81+'MB(N.m)'!D81+'F1(N)'!D81+'F2(N)'!D81</f>
        <v>5.6236598292672656E-05</v>
      </c>
      <c r="E83" s="25">
        <f>'q(Nm) '!E81+'FB(N) '!E81+'MB(N.m)'!E81+'F1(N)'!E81+'F2(N)'!E81</f>
        <v>-0.15572213456325645</v>
      </c>
    </row>
    <row r="84" spans="1:5" ht="12.75">
      <c r="A84">
        <f t="shared" si="2"/>
        <v>7.099999999999991</v>
      </c>
      <c r="B84" s="4">
        <f>'q(Nm) '!B82+'FB(N) '!B82+'MB(N.m)'!B82+'F1(N)'!B82+'F2(N)'!B82</f>
        <v>640</v>
      </c>
      <c r="C84" s="10">
        <f>'q(Nm) '!C82+'FB(N) '!C82+'MB(N.m)'!C82+'F1(N)'!C82+'F2(N)'!C82</f>
        <v>466.00000000000546</v>
      </c>
      <c r="D84" s="23">
        <f>'q(Nm) '!D82+'FB(N) '!D82+'MB(N.m)'!D82+'F1(N)'!D82+'F2(N)'!D82</f>
        <v>5.825140591495697E-05</v>
      </c>
      <c r="E84" s="25">
        <f>'q(Nm) '!E82+'FB(N) '!E82+'MB(N.m)'!E82+'F1(N)'!E82+'F2(N)'!E82</f>
        <v>-0.15000844633248356</v>
      </c>
    </row>
    <row r="85" spans="1:5" ht="12.75">
      <c r="A85">
        <f t="shared" si="2"/>
        <v>7.19999999999999</v>
      </c>
      <c r="B85" s="4">
        <f>'q(Nm) '!B83+'FB(N) '!B83+'MB(N.m)'!B83+'F1(N)'!B83+'F2(N)'!B83</f>
        <v>640</v>
      </c>
      <c r="C85" s="10">
        <f>'q(Nm) '!C83+'FB(N) '!C83+'MB(N.m)'!C83+'F1(N)'!C83+'F2(N)'!C83</f>
        <v>402.00000000000637</v>
      </c>
      <c r="D85" s="23">
        <f>'q(Nm) '!D83+'FB(N) '!D83+'MB(N.m)'!D83+'F1(N)'!D83+'F2(N)'!D83</f>
        <v>6.000728243718892E-05</v>
      </c>
      <c r="E85" s="25">
        <f>'q(Nm) '!E83+'FB(N) '!E83+'MB(N.m)'!E83+'F1(N)'!E83+'F2(N)'!E83</f>
        <v>-0.14410659157664796</v>
      </c>
    </row>
    <row r="86" spans="1:5" ht="12.75">
      <c r="A86">
        <f t="shared" si="2"/>
        <v>7.29999999999999</v>
      </c>
      <c r="B86" s="4">
        <f>'q(Nm) '!B84+'FB(N) '!B84+'MB(N.m)'!B84+'F1(N)'!B84+'F2(N)'!B84</f>
        <v>640</v>
      </c>
      <c r="C86" s="10">
        <f>'q(Nm) '!C84+'FB(N) '!C84+'MB(N.m)'!C84+'F1(N)'!C84+'F2(N)'!C84</f>
        <v>338.00000000000637</v>
      </c>
      <c r="D86" s="23">
        <f>'q(Nm) '!D84+'FB(N) '!D84+'MB(N.m)'!D84+'F1(N)'!D84+'F2(N)'!D84</f>
        <v>6.150422785936754E-05</v>
      </c>
      <c r="E86" s="25">
        <f>'q(Nm) '!E84+'FB(N) '!E84+'MB(N.m)'!E84+'F1(N)'!E84+'F2(N)'!E84</f>
        <v>-0.1380424685843762</v>
      </c>
    </row>
    <row r="87" spans="1:5" ht="12.75">
      <c r="A87">
        <f t="shared" si="2"/>
        <v>7.39999999999999</v>
      </c>
      <c r="B87" s="4">
        <f>'q(Nm) '!B85+'FB(N) '!B85+'MB(N.m)'!B85+'F1(N)'!B85+'F2(N)'!B85</f>
        <v>640</v>
      </c>
      <c r="C87" s="10">
        <f>'q(Nm) '!C85+'FB(N) '!C85+'MB(N.m)'!C85+'F1(N)'!C85+'F2(N)'!C85</f>
        <v>274.00000000000637</v>
      </c>
      <c r="D87" s="23">
        <f>'q(Nm) '!D85+'FB(N) '!D85+'MB(N.m)'!D85+'F1(N)'!D85+'F2(N)'!D85</f>
        <v>6.274224218149433E-05</v>
      </c>
      <c r="E87" s="25">
        <f>'q(Nm) '!E85+'FB(N) '!E85+'MB(N.m)'!E85+'F1(N)'!E85+'F2(N)'!E85</f>
        <v>-0.1318419756442939</v>
      </c>
    </row>
    <row r="88" spans="1:5" ht="12.75">
      <c r="A88">
        <f t="shared" si="2"/>
        <v>7.499999999999989</v>
      </c>
      <c r="B88" s="4">
        <f>'q(Nm) '!B86+'FB(N) '!B86+'MB(N.m)'!B86+'F1(N)'!B86+'F2(N)'!B86</f>
        <v>640</v>
      </c>
      <c r="C88" s="10">
        <f>'q(Nm) '!C86+'FB(N) '!C86+'MB(N.m)'!C86+'F1(N)'!C86+'F2(N)'!C86</f>
        <v>210.00000000000728</v>
      </c>
      <c r="D88" s="23">
        <f>'q(Nm) '!D86+'FB(N) '!D86+'MB(N.m)'!D86+'F1(N)'!D86+'F2(N)'!D86</f>
        <v>6.372132540356844E-05</v>
      </c>
      <c r="E88" s="25">
        <f>'q(Nm) '!E86+'FB(N) '!E86+'MB(N.m)'!E86+'F1(N)'!E86+'F2(N)'!E86</f>
        <v>-0.1255310110450294</v>
      </c>
    </row>
    <row r="89" spans="1:5" ht="12.75">
      <c r="A89">
        <f t="shared" si="2"/>
        <v>7.599999999999989</v>
      </c>
      <c r="B89" s="4">
        <f>'q(Nm) '!B87+'FB(N) '!B87+'MB(N.m)'!B87+'F1(N)'!B87+'F2(N)'!B87</f>
        <v>640</v>
      </c>
      <c r="C89" s="10">
        <f>'q(Nm) '!C87+'FB(N) '!C87+'MB(N.m)'!C87+'F1(N)'!C87+'F2(N)'!C87</f>
        <v>146.00000000000728</v>
      </c>
      <c r="D89" s="23">
        <f>'q(Nm) '!D87+'FB(N) '!D87+'MB(N.m)'!D87+'F1(N)'!D87+'F2(N)'!D87</f>
        <v>6.444147752558986E-05</v>
      </c>
      <c r="E89" s="25">
        <f>'q(Nm) '!E87+'FB(N) '!E87+'MB(N.m)'!E87+'F1(N)'!E87+'F2(N)'!E87</f>
        <v>-0.11913547307521188</v>
      </c>
    </row>
    <row r="90" spans="1:5" ht="12.75">
      <c r="A90">
        <f t="shared" si="2"/>
        <v>7.699999999999989</v>
      </c>
      <c r="B90" s="4">
        <f>'q(Nm) '!B88+'FB(N) '!B88+'MB(N.m)'!B88+'F1(N)'!B88+'F2(N)'!B88</f>
        <v>640</v>
      </c>
      <c r="C90" s="10">
        <f>'q(Nm) '!C88+'FB(N) '!C88+'MB(N.m)'!C88+'F1(N)'!C88+'F2(N)'!C88</f>
        <v>82.00000000000728</v>
      </c>
      <c r="D90" s="23">
        <f>'q(Nm) '!D88+'FB(N) '!D88+'MB(N.m)'!D88+'F1(N)'!D88+'F2(N)'!D88</f>
        <v>6.490269854755816E-05</v>
      </c>
      <c r="E90" s="25">
        <f>'q(Nm) '!E88+'FB(N) '!E88+'MB(N.m)'!E88+'F1(N)'!E88+'F2(N)'!E88</f>
        <v>-0.11268126002346612</v>
      </c>
    </row>
    <row r="91" spans="1:5" ht="12.75">
      <c r="A91">
        <f t="shared" si="2"/>
        <v>7.799999999999988</v>
      </c>
      <c r="B91" s="4">
        <f>'q(Nm) '!B89+'FB(N) '!B89+'MB(N.m)'!B89+'F1(N)'!B89+'F2(N)'!B89</f>
        <v>640</v>
      </c>
      <c r="C91" s="10">
        <f>'q(Nm) '!C89+'FB(N) '!C89+'MB(N.m)'!C89+'F1(N)'!C89+'F2(N)'!C89</f>
        <v>18.000000000007276</v>
      </c>
      <c r="D91" s="23">
        <f>'q(Nm) '!D89+'FB(N) '!D89+'MB(N.m)'!D89+'F1(N)'!D89+'F2(N)'!D89</f>
        <v>6.510498846947442E-05</v>
      </c>
      <c r="E91" s="25">
        <f>'q(Nm) '!E89+'FB(N) '!E89+'MB(N.m)'!E89+'F1(N)'!E89+'F2(N)'!E89</f>
        <v>-0.10619427017842131</v>
      </c>
    </row>
    <row r="92" spans="1:5" ht="12.75">
      <c r="A92">
        <f t="shared" si="2"/>
        <v>7.899999999999988</v>
      </c>
      <c r="B92" s="4">
        <f>'q(Nm) '!B90+'FB(N) '!B90+'MB(N.m)'!B90+'F1(N)'!B90+'F2(N)'!B90</f>
        <v>640</v>
      </c>
      <c r="C92" s="10">
        <f>'q(Nm) '!C90+'FB(N) '!C90+'MB(N.m)'!C90+'F1(N)'!C90+'F2(N)'!C90</f>
        <v>-45.999999999992724</v>
      </c>
      <c r="D92" s="23">
        <f>'q(Nm) '!D90+'FB(N) '!D90+'MB(N.m)'!D90+'F1(N)'!D90+'F2(N)'!D90</f>
        <v>6.5048347291338E-05</v>
      </c>
      <c r="E92" s="25">
        <f>'q(Nm) '!E90+'FB(N) '!E90+'MB(N.m)'!E90+'F1(N)'!E90+'F2(N)'!E90</f>
        <v>-0.09970040182870132</v>
      </c>
    </row>
    <row r="93" spans="1:5" ht="12.75">
      <c r="A93">
        <f t="shared" si="2"/>
        <v>7.999999999999988</v>
      </c>
      <c r="B93" s="4">
        <f>'q(Nm) '!B91+'FB(N) '!B91+'MB(N.m)'!B91+'F1(N)'!B91+'F2(N)'!B91</f>
        <v>640</v>
      </c>
      <c r="C93" s="10">
        <f>'q(Nm) '!C91+'FB(N) '!C91+'MB(N.m)'!C91+'F1(N)'!C91+'F2(N)'!C91</f>
        <v>-109.99999999999181</v>
      </c>
      <c r="D93" s="23">
        <f>'q(Nm) '!D91+'FB(N) '!D91+'MB(N.m)'!D91+'F1(N)'!D91+'F2(N)'!D91</f>
        <v>6.473277501314889E-05</v>
      </c>
      <c r="E93" s="25">
        <f>'q(Nm) '!E91+'FB(N) '!E91+'MB(N.m)'!E91+'F1(N)'!E91+'F2(N)'!E91</f>
        <v>-0.09322555326293624</v>
      </c>
    </row>
    <row r="94" spans="1:5" ht="12.75">
      <c r="A94">
        <f t="shared" si="2"/>
        <v>8.099999999999987</v>
      </c>
      <c r="B94" s="4">
        <f>'q(Nm) '!B92+'FB(N) '!B92+'MB(N.m)'!B92+'F1(N)'!B92+'F2(N)'!B92</f>
        <v>640</v>
      </c>
      <c r="C94" s="10">
        <f>'q(Nm) '!C92+'FB(N) '!C92+'MB(N.m)'!C92+'F1(N)'!C92+'F2(N)'!C92</f>
        <v>-173.99999999999181</v>
      </c>
      <c r="D94" s="23">
        <f>'q(Nm) '!D92+'FB(N) '!D92+'MB(N.m)'!D92+'F1(N)'!D92+'F2(N)'!D92</f>
        <v>6.415827163490731E-05</v>
      </c>
      <c r="E94" s="25">
        <f>'q(Nm) '!E92+'FB(N) '!E92+'MB(N.m)'!E92+'F1(N)'!E92+'F2(N)'!E92</f>
        <v>-0.0867956227697535</v>
      </c>
    </row>
    <row r="95" spans="1:5" ht="12.75">
      <c r="A95">
        <f t="shared" si="2"/>
        <v>8.199999999999987</v>
      </c>
      <c r="B95" s="4">
        <f>'q(Nm) '!B93+'FB(N) '!B93+'MB(N.m)'!B93+'F1(N)'!B93+'F2(N)'!B93</f>
        <v>640</v>
      </c>
      <c r="C95" s="10">
        <f>'q(Nm) '!C93+'FB(N) '!C93+'MB(N.m)'!C93+'F1(N)'!C93+'F2(N)'!C93</f>
        <v>-237.99999999999181</v>
      </c>
      <c r="D95" s="23">
        <f>'q(Nm) '!D93+'FB(N) '!D93+'MB(N.m)'!D93+'F1(N)'!D93+'F2(N)'!D93</f>
        <v>6.332483715661304E-05</v>
      </c>
      <c r="E95" s="25">
        <f>'q(Nm) '!E93+'FB(N) '!E93+'MB(N.m)'!E93+'F1(N)'!E93+'F2(N)'!E93</f>
        <v>-0.08043650863777874</v>
      </c>
    </row>
    <row r="96" spans="1:5" ht="12.75">
      <c r="A96">
        <f t="shared" si="2"/>
        <v>8.299999999999986</v>
      </c>
      <c r="B96" s="4">
        <f>'q(Nm) '!B94+'FB(N) '!B94+'MB(N.m)'!B94+'F1(N)'!B94+'F2(N)'!B94</f>
        <v>640</v>
      </c>
      <c r="C96" s="10">
        <f>'q(Nm) '!C94+'FB(N) '!C94+'MB(N.m)'!C94+'F1(N)'!C94+'F2(N)'!C94</f>
        <v>-301.9999999999909</v>
      </c>
      <c r="D96" s="23">
        <f>'q(Nm) '!D94+'FB(N) '!D94+'MB(N.m)'!D94+'F1(N)'!D94+'F2(N)'!D94</f>
        <v>6.223247157826608E-05</v>
      </c>
      <c r="E96" s="25">
        <f>'q(Nm) '!E94+'FB(N) '!E94+'MB(N.m)'!E94+'F1(N)'!E94+'F2(N)'!E94</f>
        <v>-0.07417410915564204</v>
      </c>
    </row>
    <row r="97" spans="1:5" ht="12.75">
      <c r="A97">
        <f t="shared" si="2"/>
        <v>8.399999999999986</v>
      </c>
      <c r="B97" s="4">
        <f>'q(Nm) '!B95+'FB(N) '!B95+'MB(N.m)'!B95+'F1(N)'!B95+'F2(N)'!B95</f>
        <v>640</v>
      </c>
      <c r="C97" s="10">
        <f>'q(Nm) '!C95+'FB(N) '!C95+'MB(N.m)'!C95+'F1(N)'!C95+'F2(N)'!C95</f>
        <v>-365.9999999999909</v>
      </c>
      <c r="D97" s="23">
        <f>'q(Nm) '!D95+'FB(N) '!D95+'MB(N.m)'!D95+'F1(N)'!D95+'F2(N)'!D95</f>
        <v>6.088117489986655E-05</v>
      </c>
      <c r="E97" s="25">
        <f>'q(Nm) '!E95+'FB(N) '!E95+'MB(N.m)'!E95+'F1(N)'!E95+'F2(N)'!E95</f>
        <v>-0.06803432261196907</v>
      </c>
    </row>
    <row r="98" spans="1:5" ht="12.75">
      <c r="A98">
        <f t="shared" si="2"/>
        <v>8.499999999999986</v>
      </c>
      <c r="B98" s="4">
        <f>'q(Nm) '!B96+'FB(N) '!B96+'MB(N.m)'!B96+'F1(N)'!B96+'F2(N)'!B96</f>
        <v>640</v>
      </c>
      <c r="C98" s="10">
        <f>'q(Nm) '!C96+'FB(N) '!C96+'MB(N.m)'!C96+'F1(N)'!C96+'F2(N)'!C96</f>
        <v>-429.9999999999909</v>
      </c>
      <c r="D98" s="23">
        <f>'q(Nm) '!D96+'FB(N) '!D96+'MB(N.m)'!D96+'F1(N)'!D96+'F2(N)'!D96</f>
        <v>5.9270947121414764E-05</v>
      </c>
      <c r="E98" s="25">
        <f>'q(Nm) '!E96+'FB(N) '!E96+'MB(N.m)'!E96+'F1(N)'!E96+'F2(N)'!E96</f>
        <v>-0.06204304729538457</v>
      </c>
    </row>
    <row r="99" spans="1:5" ht="12.75">
      <c r="A99">
        <f t="shared" si="2"/>
        <v>8.599999999999985</v>
      </c>
      <c r="B99" s="4">
        <f>'q(Nm) '!B97+'FB(N) '!B97+'MB(N.m)'!B97+'F1(N)'!B97+'F2(N)'!B97</f>
        <v>640</v>
      </c>
      <c r="C99" s="10">
        <f>'q(Nm) '!C97+'FB(N) '!C97+'MB(N.m)'!C97+'F1(N)'!C97+'F2(N)'!C97</f>
        <v>-493.9999999999909</v>
      </c>
      <c r="D99" s="23">
        <f>'q(Nm) '!D97+'FB(N) '!D97+'MB(N.m)'!D97+'F1(N)'!D97+'F2(N)'!D97</f>
        <v>5.740178824290975E-05</v>
      </c>
      <c r="E99" s="25">
        <f>'q(Nm) '!E97+'FB(N) '!E97+'MB(N.m)'!E97+'F1(N)'!E97+'F2(N)'!E97</f>
        <v>-0.056226181494518634</v>
      </c>
    </row>
    <row r="100" spans="1:5" ht="12.75">
      <c r="A100">
        <f t="shared" si="2"/>
        <v>8.699999999999985</v>
      </c>
      <c r="B100" s="4">
        <f>'q(Nm) '!B98+'FB(N) '!B98+'MB(N.m)'!B98+'F1(N)'!B98+'F2(N)'!B98</f>
        <v>640</v>
      </c>
      <c r="C100" s="10">
        <f>'q(Nm) '!C98+'FB(N) '!C98+'MB(N.m)'!C98+'F1(N)'!C98+'F2(N)'!C98</f>
        <v>-557.9999999999909</v>
      </c>
      <c r="D100" s="23">
        <f>'q(Nm) '!D98+'FB(N) '!D98+'MB(N.m)'!D98+'F1(N)'!D98+'F2(N)'!D98</f>
        <v>5.5273698264352586E-05</v>
      </c>
      <c r="E100" s="25">
        <f>'q(Nm) '!E98+'FB(N) '!E98+'MB(N.m)'!E98+'F1(N)'!E98+'F2(N)'!E98</f>
        <v>-0.05060962349799958</v>
      </c>
    </row>
    <row r="101" spans="1:5" ht="12.75">
      <c r="A101">
        <f t="shared" si="2"/>
        <v>8.799999999999985</v>
      </c>
      <c r="B101" s="4">
        <f>'q(Nm) '!B99+'FB(N) '!B99+'MB(N.m)'!B99+'F1(N)'!B99+'F2(N)'!B99</f>
        <v>640</v>
      </c>
      <c r="C101" s="10">
        <f>'q(Nm) '!C99+'FB(N) '!C99+'MB(N.m)'!C99+'F1(N)'!C99+'F2(N)'!C99</f>
        <v>-621.99999999999</v>
      </c>
      <c r="D101" s="23">
        <f>'q(Nm) '!D99+'FB(N) '!D99+'MB(N.m)'!D99+'F1(N)'!D99+'F2(N)'!D99</f>
        <v>5.2886677185742846E-05</v>
      </c>
      <c r="E101" s="25">
        <f>'q(Nm) '!E99+'FB(N) '!E99+'MB(N.m)'!E99+'F1(N)'!E99+'F2(N)'!E99</f>
        <v>-0.04521927159445038</v>
      </c>
    </row>
    <row r="102" spans="1:5" ht="12.75">
      <c r="A102">
        <f t="shared" si="2"/>
        <v>8.899999999999984</v>
      </c>
      <c r="B102" s="4">
        <f>'q(Nm) '!B100+'FB(N) '!B100+'MB(N.m)'!B100+'F1(N)'!B100+'F2(N)'!B100</f>
        <v>640</v>
      </c>
      <c r="C102" s="10">
        <f>'q(Nm) '!C100+'FB(N) '!C100+'MB(N.m)'!C100+'F1(N)'!C100+'F2(N)'!C100</f>
        <v>-685.99999999999</v>
      </c>
      <c r="D102" s="23">
        <f>'q(Nm) '!D100+'FB(N) '!D100+'MB(N.m)'!D100+'F1(N)'!D100+'F2(N)'!D100</f>
        <v>5.0240725007080636E-05</v>
      </c>
      <c r="E102" s="25">
        <f>'q(Nm) '!E100+'FB(N) '!E100+'MB(N.m)'!E100+'F1(N)'!E100+'F2(N)'!E100</f>
        <v>-0.04008102407250114</v>
      </c>
    </row>
    <row r="103" spans="1:5" ht="12.75">
      <c r="A103">
        <f t="shared" si="2"/>
        <v>8.999999999999984</v>
      </c>
      <c r="B103" s="4">
        <f>'q(Nm) '!B101+'FB(N) '!B101+'MB(N.m)'!B101+'F1(N)'!B101+'F2(N)'!B101</f>
        <v>640</v>
      </c>
      <c r="C103" s="10">
        <f>'q(Nm) '!C101+'FB(N) '!C101+'MB(N.m)'!C101+'F1(N)'!C101+'F2(N)'!C101</f>
        <v>-749.99999999999</v>
      </c>
      <c r="D103" s="23">
        <f>'q(Nm) '!D101+'FB(N) '!D101+'MB(N.m)'!D101+'F1(N)'!D101+'F2(N)'!D101</f>
        <v>4.7335841728365306E-05</v>
      </c>
      <c r="E103" s="25">
        <f>'q(Nm) '!E101+'FB(N) '!E101+'MB(N.m)'!E101+'F1(N)'!E101+'F2(N)'!E101</f>
        <v>-0.03522077922078104</v>
      </c>
    </row>
    <row r="104" spans="1:5" ht="12.75">
      <c r="A104">
        <f t="shared" si="2"/>
        <v>9.099999999999984</v>
      </c>
      <c r="B104" s="4">
        <f>'q(Nm) '!B102+'FB(N) '!B102+'MB(N.m)'!B102+'F1(N)'!B102+'F2(N)'!B102</f>
        <v>640</v>
      </c>
      <c r="C104" s="10">
        <f>'q(Nm) '!C102+'FB(N) '!C102+'MB(N.m)'!C102+'F1(N)'!C102+'F2(N)'!C102</f>
        <v>-813.9999999999891</v>
      </c>
      <c r="D104" s="23">
        <f>'q(Nm) '!D102+'FB(N) '!D102+'MB(N.m)'!D102+'F1(N)'!D102+'F2(N)'!D102</f>
        <v>4.417202734959772E-05</v>
      </c>
      <c r="E104" s="25">
        <f>'q(Nm) '!E102+'FB(N) '!E102+'MB(N.m)'!E102+'F1(N)'!E102+'F2(N)'!E102</f>
        <v>-0.030664435327913075</v>
      </c>
    </row>
    <row r="105" spans="1:5" ht="12.75">
      <c r="A105">
        <f t="shared" si="2"/>
        <v>9.199999999999983</v>
      </c>
      <c r="B105" s="4">
        <f>'q(Nm) '!B103+'FB(N) '!B103+'MB(N.m)'!B103+'F1(N)'!B103+'F2(N)'!B103</f>
        <v>640</v>
      </c>
      <c r="C105" s="10">
        <f>'q(Nm) '!C103+'FB(N) '!C103+'MB(N.m)'!C103+'F1(N)'!C103+'F2(N)'!C103</f>
        <v>-877.9999999999891</v>
      </c>
      <c r="D105" s="23">
        <f>'q(Nm) '!D103+'FB(N) '!D103+'MB(N.m)'!D103+'F1(N)'!D103+'F2(N)'!D103</f>
        <v>4.0749281870777775E-05</v>
      </c>
      <c r="E105" s="25">
        <f>'q(Nm) '!E103+'FB(N) '!E103+'MB(N.m)'!E103+'F1(N)'!E103+'F2(N)'!E103</f>
        <v>-0.026437890682525556</v>
      </c>
    </row>
    <row r="106" spans="1:5" ht="12.75">
      <c r="A106">
        <f t="shared" si="2"/>
        <v>9.299999999999983</v>
      </c>
      <c r="B106" s="4">
        <f>'q(Nm) '!B104+'FB(N) '!B104+'MB(N.m)'!B104+'F1(N)'!B104+'F2(N)'!B104</f>
        <v>640</v>
      </c>
      <c r="C106" s="10">
        <f>'q(Nm) '!C104+'FB(N) '!C104+'MB(N.m)'!C104+'F1(N)'!C104+'F2(N)'!C104</f>
        <v>-941.9999999999891</v>
      </c>
      <c r="D106" s="23">
        <f>'q(Nm) '!D104+'FB(N) '!D104+'MB(N.m)'!D104+'F1(N)'!D104+'F2(N)'!D104</f>
        <v>3.7067605291904926E-05</v>
      </c>
      <c r="E106" s="25">
        <f>'q(Nm) '!E104+'FB(N) '!E104+'MB(N.m)'!E104+'F1(N)'!E104+'F2(N)'!E104</f>
        <v>-0.022567043573246792</v>
      </c>
    </row>
    <row r="107" spans="1:5" ht="12.75">
      <c r="A107">
        <f t="shared" si="2"/>
        <v>9.399999999999983</v>
      </c>
      <c r="B107" s="4">
        <f>'q(Nm) '!B105+'FB(N) '!B105+'MB(N.m)'!B105+'F1(N)'!B105+'F2(N)'!B105</f>
        <v>640</v>
      </c>
      <c r="C107" s="10">
        <f>'q(Nm) '!C105+'FB(N) '!C105+'MB(N.m)'!C105+'F1(N)'!C105+'F2(N)'!C105</f>
        <v>-1005.9999999999891</v>
      </c>
      <c r="D107" s="23">
        <f>'q(Nm) '!D105+'FB(N) '!D105+'MB(N.m)'!D105+'F1(N)'!D105+'F2(N)'!D105</f>
        <v>3.312699761297928E-05</v>
      </c>
      <c r="E107" s="25">
        <f>'q(Nm) '!E105+'FB(N) '!E105+'MB(N.m)'!E105+'F1(N)'!E105+'F2(N)'!E105</f>
        <v>-0.01907779228870865</v>
      </c>
    </row>
    <row r="108" spans="1:5" ht="12.75">
      <c r="A108">
        <f t="shared" si="2"/>
        <v>9.499999999999982</v>
      </c>
      <c r="B108" s="4">
        <f>'q(Nm) '!B106+'FB(N) '!B106+'MB(N.m)'!B106+'F1(N)'!B106+'F2(N)'!B106</f>
        <v>640</v>
      </c>
      <c r="C108" s="10">
        <f>'q(Nm) '!C106+'FB(N) '!C106+'MB(N.m)'!C106+'F1(N)'!C106+'F2(N)'!C106</f>
        <v>-1069.999999999989</v>
      </c>
      <c r="D108" s="23">
        <f>'q(Nm) '!D106+'FB(N) '!D106+'MB(N.m)'!D106+'F1(N)'!D106+'F2(N)'!D106</f>
        <v>2.892745883400149E-05</v>
      </c>
      <c r="E108" s="25">
        <f>'q(Nm) '!E106+'FB(N) '!E106+'MB(N.m)'!E106+'F1(N)'!E106+'F2(N)'!E106</f>
        <v>-0.01599603511753145</v>
      </c>
    </row>
    <row r="109" spans="1:5" ht="12.75">
      <c r="A109">
        <f t="shared" si="2"/>
        <v>9.599999999999982</v>
      </c>
      <c r="B109" s="4">
        <f>'q(Nm) '!B107+'FB(N) '!B107+'MB(N.m)'!B107+'F1(N)'!B107+'F2(N)'!B107</f>
        <v>640</v>
      </c>
      <c r="C109" s="10">
        <f>'q(Nm) '!C107+'FB(N) '!C107+'MB(N.m)'!C107+'F1(N)'!C107+'F2(N)'!C107</f>
        <v>-1133.9999999999882</v>
      </c>
      <c r="D109" s="23">
        <f>'q(Nm) '!D107+'FB(N) '!D107+'MB(N.m)'!D107+'F1(N)'!D107+'F2(N)'!D107</f>
        <v>2.4468988954971013E-05</v>
      </c>
      <c r="E109" s="25">
        <f>'q(Nm) '!E107+'FB(N) '!E107+'MB(N.m)'!E107+'F1(N)'!E107+'F2(N)'!E107</f>
        <v>-0.013347670348343499</v>
      </c>
    </row>
    <row r="110" spans="1:5" ht="12.75">
      <c r="A110">
        <f t="shared" si="2"/>
        <v>9.699999999999982</v>
      </c>
      <c r="B110" s="4">
        <f>'q(Nm) '!B108+'FB(N) '!B108+'MB(N.m)'!B108+'F1(N)'!B108+'F2(N)'!B108</f>
        <v>640</v>
      </c>
      <c r="C110" s="10">
        <f>'q(Nm) '!C108+'FB(N) '!C108+'MB(N.m)'!C108+'F1(N)'!C108+'F2(N)'!C108</f>
        <v>-1197.9999999999882</v>
      </c>
      <c r="D110" s="23">
        <f>'q(Nm) '!D108+'FB(N) '!D108+'MB(N.m)'!D108+'F1(N)'!D108+'F2(N)'!D108</f>
        <v>1.975158797588774E-05</v>
      </c>
      <c r="E110" s="25">
        <f>'q(Nm) '!E108+'FB(N) '!E108+'MB(N.m)'!E108+'F1(N)'!E108+'F2(N)'!E108</f>
        <v>-0.011158596269773113</v>
      </c>
    </row>
    <row r="111" spans="1:5" ht="12.75">
      <c r="A111">
        <f t="shared" si="2"/>
        <v>9.799999999999981</v>
      </c>
      <c r="B111" s="4">
        <f>'q(Nm) '!B109+'FB(N) '!B109+'MB(N.m)'!B109+'F1(N)'!B109+'F2(N)'!B109</f>
        <v>640</v>
      </c>
      <c r="C111" s="10">
        <f>'q(Nm) '!C109+'FB(N) '!C109+'MB(N.m)'!C109+'F1(N)'!C109+'F2(N)'!C109</f>
        <v>-1261.9999999999882</v>
      </c>
      <c r="D111" s="23">
        <f>'q(Nm) '!D109+'FB(N) '!D109+'MB(N.m)'!D109+'F1(N)'!D109+'F2(N)'!D109</f>
        <v>1.4775255896752105E-05</v>
      </c>
      <c r="E111" s="25">
        <f>'q(Nm) '!E109+'FB(N) '!E109+'MB(N.m)'!E109+'F1(N)'!E109+'F2(N)'!E109</f>
        <v>-0.009454711170449492</v>
      </c>
    </row>
    <row r="112" spans="1:5" ht="12.75">
      <c r="A112">
        <f t="shared" si="2"/>
        <v>9.89999999999998</v>
      </c>
      <c r="B112" s="4">
        <f>'q(Nm) '!B110+'FB(N) '!B110+'MB(N.m)'!B110+'F1(N)'!B110+'F2(N)'!B110</f>
        <v>640</v>
      </c>
      <c r="C112" s="10">
        <f>'q(Nm) '!C110+'FB(N) '!C110+'MB(N.m)'!C110+'F1(N)'!C110+'F2(N)'!C110</f>
        <v>-1325.9999999999873</v>
      </c>
      <c r="D112" s="23">
        <f>'q(Nm) '!D110+'FB(N) '!D110+'MB(N.m)'!D110+'F1(N)'!D110+'F2(N)'!D110</f>
        <v>9.539992717563892E-06</v>
      </c>
      <c r="E112" s="25">
        <f>'q(Nm) '!E110+'FB(N) '!E110+'MB(N.m)'!E110+'F1(N)'!E110+'F2(N)'!E110</f>
        <v>-0.008261913338995619</v>
      </c>
    </row>
    <row r="113" spans="1:5" ht="12.75">
      <c r="A113">
        <f t="shared" si="2"/>
        <v>9.99999999999998</v>
      </c>
      <c r="B113" s="4">
        <f>'q(Nm) '!B111+'FB(N) '!B111+'MB(N.m)'!B111+'F1(N)'!B111+'F2(N)'!B111</f>
        <v>640</v>
      </c>
      <c r="C113" s="10">
        <f>'q(Nm) '!C111+'FB(N) '!C111+'MB(N.m)'!C111+'F1(N)'!C111+'F2(N)'!C111</f>
        <v>-1389.9999999999873</v>
      </c>
      <c r="D113" s="23">
        <f>'q(Nm) '!D111+'FB(N) '!D111+'MB(N.m)'!D111+'F1(N)'!D111+'F2(N)'!D111</f>
        <v>4.045798438322666E-06</v>
      </c>
      <c r="E113" s="25">
        <f>'q(Nm) '!E111+'FB(N) '!E111+'MB(N.m)'!E111+'F1(N)'!E111+'F2(N)'!E111</f>
        <v>-0.007606101064044246</v>
      </c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1"/>
  <sheetViews>
    <sheetView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2" width="12.421875" style="0" customWidth="1"/>
    <col min="3" max="3" width="17.00390625" style="0" customWidth="1"/>
    <col min="4" max="4" width="13.00390625" style="0" customWidth="1"/>
  </cols>
  <sheetData>
    <row r="1" spans="1:5" ht="12.75">
      <c r="A1" s="11" t="s">
        <v>19</v>
      </c>
      <c r="B1" s="11"/>
      <c r="C1" s="11"/>
      <c r="D1" s="11"/>
      <c r="E1" s="11"/>
    </row>
    <row r="3" ht="12.75">
      <c r="D3" s="1"/>
    </row>
    <row r="5" ht="12.75">
      <c r="D5" s="1"/>
    </row>
    <row r="7" ht="12.75">
      <c r="D7" s="1"/>
    </row>
    <row r="9" spans="1:5" ht="12.75">
      <c r="A9" s="6" t="s">
        <v>0</v>
      </c>
      <c r="B9" s="2" t="s">
        <v>2</v>
      </c>
      <c r="C9" s="8" t="s">
        <v>8</v>
      </c>
      <c r="D9" s="13" t="s">
        <v>5</v>
      </c>
      <c r="E9" s="15" t="s">
        <v>6</v>
      </c>
    </row>
    <row r="10" spans="1:5" ht="12.75">
      <c r="A10" s="7" t="s">
        <v>1</v>
      </c>
      <c r="B10" s="3" t="s">
        <v>3</v>
      </c>
      <c r="C10" s="9" t="s">
        <v>4</v>
      </c>
      <c r="D10" s="14" t="s">
        <v>9</v>
      </c>
      <c r="E10" s="15" t="s">
        <v>7</v>
      </c>
    </row>
    <row r="11" spans="1:5" ht="12.75">
      <c r="A11" s="5">
        <v>0</v>
      </c>
      <c r="B11" s="4">
        <f aca="true" t="shared" si="0" ref="B11:B42">q*x-q*PORTEE</f>
        <v>0</v>
      </c>
      <c r="C11" s="10">
        <f aca="true" t="shared" si="1" ref="C11:C42">-0.5*q*x*x+q*PORTEE*x-0.5*q*PORTEE*PORTEE</f>
        <v>0</v>
      </c>
      <c r="D11" s="12">
        <f aca="true" t="shared" si="2" ref="D11:D42">(-0.167*q*10^(-3)*x*x*x*10^9+0.5*q*10^(-3)*PORTEE*1000*x*x*10^6-0.5*q*10^(-3)*PORTEE*1000*PORTEE*1000*x*10^3)/(E*INERTIE*10^4)</f>
        <v>0</v>
      </c>
      <c r="E11" s="16">
        <f aca="true" t="shared" si="3" ref="E11:E42">(-0.041667*q*10^(-3)*x*x*x*x*10^12+0.1667*q*10^(-3)*PORTEE*1000*x*x*x*10^9-0.25*q*10^(-3)*PORTEE*1000*PORTEE*1000*x*x*10^6)/(E*INERTIE*10^4)</f>
        <v>0</v>
      </c>
    </row>
    <row r="12" spans="1:5" ht="12.75">
      <c r="A12" s="5">
        <f>IF(A11&lt;PORTEE,A11+(PORTEE/100),"")</f>
        <v>0.1</v>
      </c>
      <c r="B12" s="4">
        <f t="shared" si="0"/>
        <v>0</v>
      </c>
      <c r="C12" s="10">
        <f t="shared" si="1"/>
        <v>0</v>
      </c>
      <c r="D12" s="12">
        <f t="shared" si="2"/>
        <v>0</v>
      </c>
      <c r="E12" s="16">
        <f t="shared" si="3"/>
        <v>0</v>
      </c>
    </row>
    <row r="13" spans="1:5" ht="12.75">
      <c r="A13" s="5">
        <f aca="true" t="shared" si="4" ref="A13:A43">IF(A12&lt;PORTEE,A12+(PORTEE/100),"")</f>
        <v>0.2</v>
      </c>
      <c r="B13" s="4">
        <f t="shared" si="0"/>
        <v>0</v>
      </c>
      <c r="C13" s="10">
        <f t="shared" si="1"/>
        <v>0</v>
      </c>
      <c r="D13" s="12">
        <f t="shared" si="2"/>
        <v>0</v>
      </c>
      <c r="E13" s="16">
        <f t="shared" si="3"/>
        <v>0</v>
      </c>
    </row>
    <row r="14" spans="1:5" ht="12.75">
      <c r="A14" s="5">
        <f t="shared" si="4"/>
        <v>0.30000000000000004</v>
      </c>
      <c r="B14" s="4">
        <f t="shared" si="0"/>
        <v>0</v>
      </c>
      <c r="C14" s="10">
        <f t="shared" si="1"/>
        <v>0</v>
      </c>
      <c r="D14" s="12">
        <f t="shared" si="2"/>
        <v>0</v>
      </c>
      <c r="E14" s="16">
        <f t="shared" si="3"/>
        <v>0</v>
      </c>
    </row>
    <row r="15" spans="1:5" ht="12.75">
      <c r="A15" s="5">
        <f t="shared" si="4"/>
        <v>0.4</v>
      </c>
      <c r="B15" s="4">
        <f t="shared" si="0"/>
        <v>0</v>
      </c>
      <c r="C15" s="10">
        <f t="shared" si="1"/>
        <v>0</v>
      </c>
      <c r="D15" s="12">
        <f t="shared" si="2"/>
        <v>0</v>
      </c>
      <c r="E15" s="16">
        <f t="shared" si="3"/>
        <v>0</v>
      </c>
    </row>
    <row r="16" spans="1:5" ht="12.75">
      <c r="A16" s="5">
        <f t="shared" si="4"/>
        <v>0.5</v>
      </c>
      <c r="B16" s="4">
        <f t="shared" si="0"/>
        <v>0</v>
      </c>
      <c r="C16" s="10">
        <f t="shared" si="1"/>
        <v>0</v>
      </c>
      <c r="D16" s="12">
        <f t="shared" si="2"/>
        <v>0</v>
      </c>
      <c r="E16" s="16">
        <f t="shared" si="3"/>
        <v>0</v>
      </c>
    </row>
    <row r="17" spans="1:5" ht="12.75">
      <c r="A17" s="5">
        <f t="shared" si="4"/>
        <v>0.6</v>
      </c>
      <c r="B17" s="4">
        <f t="shared" si="0"/>
        <v>0</v>
      </c>
      <c r="C17" s="10">
        <f t="shared" si="1"/>
        <v>0</v>
      </c>
      <c r="D17" s="12">
        <f t="shared" si="2"/>
        <v>0</v>
      </c>
      <c r="E17" s="16">
        <f t="shared" si="3"/>
        <v>0</v>
      </c>
    </row>
    <row r="18" spans="1:5" ht="12.75">
      <c r="A18" s="5">
        <f t="shared" si="4"/>
        <v>0.7</v>
      </c>
      <c r="B18" s="4">
        <f t="shared" si="0"/>
        <v>0</v>
      </c>
      <c r="C18" s="10">
        <f t="shared" si="1"/>
        <v>0</v>
      </c>
      <c r="D18" s="12">
        <f t="shared" si="2"/>
        <v>0</v>
      </c>
      <c r="E18" s="16">
        <f t="shared" si="3"/>
        <v>0</v>
      </c>
    </row>
    <row r="19" spans="1:5" ht="12.75">
      <c r="A19" s="5">
        <f t="shared" si="4"/>
        <v>0.7999999999999999</v>
      </c>
      <c r="B19" s="4">
        <f t="shared" si="0"/>
        <v>0</v>
      </c>
      <c r="C19" s="10">
        <f t="shared" si="1"/>
        <v>0</v>
      </c>
      <c r="D19" s="12">
        <f t="shared" si="2"/>
        <v>0</v>
      </c>
      <c r="E19" s="16">
        <f t="shared" si="3"/>
        <v>0</v>
      </c>
    </row>
    <row r="20" spans="1:5" ht="12.75">
      <c r="A20" s="5">
        <f t="shared" si="4"/>
        <v>0.8999999999999999</v>
      </c>
      <c r="B20" s="4">
        <f t="shared" si="0"/>
        <v>0</v>
      </c>
      <c r="C20" s="10">
        <f t="shared" si="1"/>
        <v>0</v>
      </c>
      <c r="D20" s="12">
        <f t="shared" si="2"/>
        <v>0</v>
      </c>
      <c r="E20" s="16">
        <f t="shared" si="3"/>
        <v>0</v>
      </c>
    </row>
    <row r="21" spans="1:5" ht="12.75">
      <c r="A21" s="5">
        <f t="shared" si="4"/>
        <v>0.9999999999999999</v>
      </c>
      <c r="B21" s="4">
        <f t="shared" si="0"/>
        <v>0</v>
      </c>
      <c r="C21" s="10">
        <f t="shared" si="1"/>
        <v>0</v>
      </c>
      <c r="D21" s="12">
        <f t="shared" si="2"/>
        <v>0</v>
      </c>
      <c r="E21" s="16">
        <f t="shared" si="3"/>
        <v>0</v>
      </c>
    </row>
    <row r="22" spans="1:5" ht="12.75">
      <c r="A22" s="5">
        <f t="shared" si="4"/>
        <v>1.0999999999999999</v>
      </c>
      <c r="B22" s="4">
        <f t="shared" si="0"/>
        <v>0</v>
      </c>
      <c r="C22" s="10">
        <f t="shared" si="1"/>
        <v>0</v>
      </c>
      <c r="D22" s="12">
        <f t="shared" si="2"/>
        <v>0</v>
      </c>
      <c r="E22" s="16">
        <f t="shared" si="3"/>
        <v>0</v>
      </c>
    </row>
    <row r="23" spans="1:5" ht="12.75">
      <c r="A23" s="5">
        <f t="shared" si="4"/>
        <v>1.2</v>
      </c>
      <c r="B23" s="4">
        <f t="shared" si="0"/>
        <v>0</v>
      </c>
      <c r="C23" s="10">
        <f t="shared" si="1"/>
        <v>0</v>
      </c>
      <c r="D23" s="12">
        <f t="shared" si="2"/>
        <v>0</v>
      </c>
      <c r="E23" s="16">
        <f t="shared" si="3"/>
        <v>0</v>
      </c>
    </row>
    <row r="24" spans="1:5" ht="12.75">
      <c r="A24" s="5">
        <f t="shared" si="4"/>
        <v>1.3</v>
      </c>
      <c r="B24" s="4">
        <f t="shared" si="0"/>
        <v>0</v>
      </c>
      <c r="C24" s="10">
        <f t="shared" si="1"/>
        <v>0</v>
      </c>
      <c r="D24" s="12">
        <f t="shared" si="2"/>
        <v>0</v>
      </c>
      <c r="E24" s="16">
        <f t="shared" si="3"/>
        <v>0</v>
      </c>
    </row>
    <row r="25" spans="1:5" ht="12.75">
      <c r="A25" s="5">
        <f t="shared" si="4"/>
        <v>1.4000000000000001</v>
      </c>
      <c r="B25" s="4">
        <f t="shared" si="0"/>
        <v>0</v>
      </c>
      <c r="C25" s="10">
        <f t="shared" si="1"/>
        <v>0</v>
      </c>
      <c r="D25" s="12">
        <f t="shared" si="2"/>
        <v>0</v>
      </c>
      <c r="E25" s="16">
        <f t="shared" si="3"/>
        <v>0</v>
      </c>
    </row>
    <row r="26" spans="1:5" ht="12.75">
      <c r="A26" s="5">
        <f t="shared" si="4"/>
        <v>1.5000000000000002</v>
      </c>
      <c r="B26" s="4">
        <f t="shared" si="0"/>
        <v>0</v>
      </c>
      <c r="C26" s="10">
        <f t="shared" si="1"/>
        <v>0</v>
      </c>
      <c r="D26" s="12">
        <f t="shared" si="2"/>
        <v>0</v>
      </c>
      <c r="E26" s="16">
        <f t="shared" si="3"/>
        <v>0</v>
      </c>
    </row>
    <row r="27" spans="1:5" ht="12.75">
      <c r="A27" s="5">
        <f t="shared" si="4"/>
        <v>1.6000000000000003</v>
      </c>
      <c r="B27" s="4">
        <f t="shared" si="0"/>
        <v>0</v>
      </c>
      <c r="C27" s="10">
        <f t="shared" si="1"/>
        <v>0</v>
      </c>
      <c r="D27" s="12">
        <f t="shared" si="2"/>
        <v>0</v>
      </c>
      <c r="E27" s="16">
        <f t="shared" si="3"/>
        <v>0</v>
      </c>
    </row>
    <row r="28" spans="1:5" ht="12.75">
      <c r="A28" s="5">
        <f t="shared" si="4"/>
        <v>1.7000000000000004</v>
      </c>
      <c r="B28" s="4">
        <f t="shared" si="0"/>
        <v>0</v>
      </c>
      <c r="C28" s="10">
        <f t="shared" si="1"/>
        <v>0</v>
      </c>
      <c r="D28" s="12">
        <f t="shared" si="2"/>
        <v>0</v>
      </c>
      <c r="E28" s="16">
        <f t="shared" si="3"/>
        <v>0</v>
      </c>
    </row>
    <row r="29" spans="1:5" ht="12.75">
      <c r="A29" s="5">
        <f t="shared" si="4"/>
        <v>1.8000000000000005</v>
      </c>
      <c r="B29" s="4">
        <f t="shared" si="0"/>
        <v>0</v>
      </c>
      <c r="C29" s="10">
        <f t="shared" si="1"/>
        <v>0</v>
      </c>
      <c r="D29" s="12">
        <f t="shared" si="2"/>
        <v>0</v>
      </c>
      <c r="E29" s="16">
        <f t="shared" si="3"/>
        <v>0</v>
      </c>
    </row>
    <row r="30" spans="1:5" ht="12.75">
      <c r="A30" s="5">
        <f t="shared" si="4"/>
        <v>1.9000000000000006</v>
      </c>
      <c r="B30" s="4">
        <f t="shared" si="0"/>
        <v>0</v>
      </c>
      <c r="C30" s="10">
        <f t="shared" si="1"/>
        <v>0</v>
      </c>
      <c r="D30" s="12">
        <f t="shared" si="2"/>
        <v>0</v>
      </c>
      <c r="E30" s="16">
        <f t="shared" si="3"/>
        <v>0</v>
      </c>
    </row>
    <row r="31" spans="1:5" ht="12.75">
      <c r="A31" s="5">
        <f t="shared" si="4"/>
        <v>2.0000000000000004</v>
      </c>
      <c r="B31" s="4">
        <f t="shared" si="0"/>
        <v>0</v>
      </c>
      <c r="C31" s="10">
        <f t="shared" si="1"/>
        <v>0</v>
      </c>
      <c r="D31" s="12">
        <f t="shared" si="2"/>
        <v>0</v>
      </c>
      <c r="E31" s="16">
        <f t="shared" si="3"/>
        <v>0</v>
      </c>
    </row>
    <row r="32" spans="1:5" ht="12.75">
      <c r="A32" s="5">
        <f t="shared" si="4"/>
        <v>2.1000000000000005</v>
      </c>
      <c r="B32" s="4">
        <f t="shared" si="0"/>
        <v>0</v>
      </c>
      <c r="C32" s="10">
        <f t="shared" si="1"/>
        <v>0</v>
      </c>
      <c r="D32" s="12">
        <f t="shared" si="2"/>
        <v>0</v>
      </c>
      <c r="E32" s="16">
        <f t="shared" si="3"/>
        <v>0</v>
      </c>
    </row>
    <row r="33" spans="1:5" ht="12.75">
      <c r="A33" s="5">
        <f t="shared" si="4"/>
        <v>2.2000000000000006</v>
      </c>
      <c r="B33" s="4">
        <f t="shared" si="0"/>
        <v>0</v>
      </c>
      <c r="C33" s="10">
        <f t="shared" si="1"/>
        <v>0</v>
      </c>
      <c r="D33" s="12">
        <f t="shared" si="2"/>
        <v>0</v>
      </c>
      <c r="E33" s="16">
        <f t="shared" si="3"/>
        <v>0</v>
      </c>
    </row>
    <row r="34" spans="1:5" ht="12.75">
      <c r="A34" s="5">
        <f t="shared" si="4"/>
        <v>2.3000000000000007</v>
      </c>
      <c r="B34" s="4">
        <f t="shared" si="0"/>
        <v>0</v>
      </c>
      <c r="C34" s="10">
        <f t="shared" si="1"/>
        <v>0</v>
      </c>
      <c r="D34" s="12">
        <f t="shared" si="2"/>
        <v>0</v>
      </c>
      <c r="E34" s="16">
        <f t="shared" si="3"/>
        <v>0</v>
      </c>
    </row>
    <row r="35" spans="1:5" ht="12.75">
      <c r="A35" s="5">
        <f t="shared" si="4"/>
        <v>2.400000000000001</v>
      </c>
      <c r="B35" s="4">
        <f t="shared" si="0"/>
        <v>0</v>
      </c>
      <c r="C35" s="10">
        <f t="shared" si="1"/>
        <v>0</v>
      </c>
      <c r="D35" s="12">
        <f t="shared" si="2"/>
        <v>0</v>
      </c>
      <c r="E35" s="16">
        <f t="shared" si="3"/>
        <v>0</v>
      </c>
    </row>
    <row r="36" spans="1:5" ht="12.75">
      <c r="A36" s="5">
        <f t="shared" si="4"/>
        <v>2.500000000000001</v>
      </c>
      <c r="B36" s="4">
        <f t="shared" si="0"/>
        <v>0</v>
      </c>
      <c r="C36" s="10">
        <f t="shared" si="1"/>
        <v>0</v>
      </c>
      <c r="D36" s="12">
        <f t="shared" si="2"/>
        <v>0</v>
      </c>
      <c r="E36" s="16">
        <f t="shared" si="3"/>
        <v>0</v>
      </c>
    </row>
    <row r="37" spans="1:5" ht="12.75">
      <c r="A37" s="5">
        <f t="shared" si="4"/>
        <v>2.600000000000001</v>
      </c>
      <c r="B37" s="4">
        <f t="shared" si="0"/>
        <v>0</v>
      </c>
      <c r="C37" s="10">
        <f t="shared" si="1"/>
        <v>0</v>
      </c>
      <c r="D37" s="12">
        <f t="shared" si="2"/>
        <v>0</v>
      </c>
      <c r="E37" s="16">
        <f t="shared" si="3"/>
        <v>0</v>
      </c>
    </row>
    <row r="38" spans="1:5" ht="12.75">
      <c r="A38" s="5">
        <f t="shared" si="4"/>
        <v>2.700000000000001</v>
      </c>
      <c r="B38" s="4">
        <f t="shared" si="0"/>
        <v>0</v>
      </c>
      <c r="C38" s="10">
        <f t="shared" si="1"/>
        <v>0</v>
      </c>
      <c r="D38" s="12">
        <f t="shared" si="2"/>
        <v>0</v>
      </c>
      <c r="E38" s="16">
        <f t="shared" si="3"/>
        <v>0</v>
      </c>
    </row>
    <row r="39" spans="1:5" ht="12.75">
      <c r="A39" s="5">
        <f t="shared" si="4"/>
        <v>2.800000000000001</v>
      </c>
      <c r="B39" s="4">
        <f t="shared" si="0"/>
        <v>0</v>
      </c>
      <c r="C39" s="10">
        <f t="shared" si="1"/>
        <v>0</v>
      </c>
      <c r="D39" s="12">
        <f t="shared" si="2"/>
        <v>0</v>
      </c>
      <c r="E39" s="16">
        <f t="shared" si="3"/>
        <v>0</v>
      </c>
    </row>
    <row r="40" spans="1:5" ht="12.75">
      <c r="A40" s="5">
        <f t="shared" si="4"/>
        <v>2.9000000000000012</v>
      </c>
      <c r="B40" s="4">
        <f t="shared" si="0"/>
        <v>0</v>
      </c>
      <c r="C40" s="10">
        <f t="shared" si="1"/>
        <v>0</v>
      </c>
      <c r="D40" s="12">
        <f t="shared" si="2"/>
        <v>0</v>
      </c>
      <c r="E40" s="16">
        <f t="shared" si="3"/>
        <v>0</v>
      </c>
    </row>
    <row r="41" spans="1:5" ht="12.75">
      <c r="A41" s="5">
        <f t="shared" si="4"/>
        <v>3.0000000000000013</v>
      </c>
      <c r="B41" s="4">
        <f t="shared" si="0"/>
        <v>0</v>
      </c>
      <c r="C41" s="10">
        <f t="shared" si="1"/>
        <v>0</v>
      </c>
      <c r="D41" s="12">
        <f t="shared" si="2"/>
        <v>0</v>
      </c>
      <c r="E41" s="16">
        <f t="shared" si="3"/>
        <v>0</v>
      </c>
    </row>
    <row r="42" spans="1:5" ht="12.75">
      <c r="A42" s="5">
        <f t="shared" si="4"/>
        <v>3.1000000000000014</v>
      </c>
      <c r="B42" s="4">
        <f t="shared" si="0"/>
        <v>0</v>
      </c>
      <c r="C42" s="10">
        <f t="shared" si="1"/>
        <v>0</v>
      </c>
      <c r="D42" s="12">
        <f t="shared" si="2"/>
        <v>0</v>
      </c>
      <c r="E42" s="16">
        <f t="shared" si="3"/>
        <v>0</v>
      </c>
    </row>
    <row r="43" spans="1:5" ht="12.75">
      <c r="A43" s="5">
        <f t="shared" si="4"/>
        <v>3.2000000000000015</v>
      </c>
      <c r="B43" s="4">
        <f aca="true" t="shared" si="5" ref="B43:B74">q*x-q*PORTEE</f>
        <v>0</v>
      </c>
      <c r="C43" s="10">
        <f aca="true" t="shared" si="6" ref="C43:C74">-0.5*q*x*x+q*PORTEE*x-0.5*q*PORTEE*PORTEE</f>
        <v>0</v>
      </c>
      <c r="D43" s="12">
        <f aca="true" t="shared" si="7" ref="D43:D74">(-0.167*q*10^(-3)*x*x*x*10^9+0.5*q*10^(-3)*PORTEE*1000*x*x*10^6-0.5*q*10^(-3)*PORTEE*1000*PORTEE*1000*x*10^3)/(E*INERTIE*10^4)</f>
        <v>0</v>
      </c>
      <c r="E43" s="16">
        <f aca="true" t="shared" si="8" ref="E43:E74">(-0.041667*q*10^(-3)*x*x*x*x*10^12+0.1667*q*10^(-3)*PORTEE*1000*x*x*x*10^9-0.25*q*10^(-3)*PORTEE*1000*PORTEE*1000*x*x*10^6)/(E*INERTIE*10^4)</f>
        <v>0</v>
      </c>
    </row>
    <row r="44" spans="1:5" ht="12.75">
      <c r="A44" s="5">
        <f aca="true" t="shared" si="9" ref="A44:A75">IF(A43&lt;PORTEE,A43+(PORTEE/100),"")</f>
        <v>3.3000000000000016</v>
      </c>
      <c r="B44" s="4">
        <f t="shared" si="5"/>
        <v>0</v>
      </c>
      <c r="C44" s="10">
        <f t="shared" si="6"/>
        <v>0</v>
      </c>
      <c r="D44" s="12">
        <f t="shared" si="7"/>
        <v>0</v>
      </c>
      <c r="E44" s="16">
        <f t="shared" si="8"/>
        <v>0</v>
      </c>
    </row>
    <row r="45" spans="1:5" ht="12.75">
      <c r="A45" s="5">
        <f t="shared" si="9"/>
        <v>3.4000000000000017</v>
      </c>
      <c r="B45" s="4">
        <f t="shared" si="5"/>
        <v>0</v>
      </c>
      <c r="C45" s="10">
        <f t="shared" si="6"/>
        <v>0</v>
      </c>
      <c r="D45" s="12">
        <f t="shared" si="7"/>
        <v>0</v>
      </c>
      <c r="E45" s="16">
        <f t="shared" si="8"/>
        <v>0</v>
      </c>
    </row>
    <row r="46" spans="1:5" ht="12.75">
      <c r="A46" s="5">
        <f t="shared" si="9"/>
        <v>3.5000000000000018</v>
      </c>
      <c r="B46" s="4">
        <f t="shared" si="5"/>
        <v>0</v>
      </c>
      <c r="C46" s="10">
        <f t="shared" si="6"/>
        <v>0</v>
      </c>
      <c r="D46" s="12">
        <f t="shared" si="7"/>
        <v>0</v>
      </c>
      <c r="E46" s="16">
        <f t="shared" si="8"/>
        <v>0</v>
      </c>
    </row>
    <row r="47" spans="1:5" ht="12.75">
      <c r="A47" s="5">
        <f t="shared" si="9"/>
        <v>3.600000000000002</v>
      </c>
      <c r="B47" s="4">
        <f t="shared" si="5"/>
        <v>0</v>
      </c>
      <c r="C47" s="10">
        <f t="shared" si="6"/>
        <v>0</v>
      </c>
      <c r="D47" s="12">
        <f t="shared" si="7"/>
        <v>0</v>
      </c>
      <c r="E47" s="16">
        <f t="shared" si="8"/>
        <v>0</v>
      </c>
    </row>
    <row r="48" spans="1:5" ht="12.75">
      <c r="A48" s="5">
        <f t="shared" si="9"/>
        <v>3.700000000000002</v>
      </c>
      <c r="B48" s="4">
        <f t="shared" si="5"/>
        <v>0</v>
      </c>
      <c r="C48" s="10">
        <f t="shared" si="6"/>
        <v>0</v>
      </c>
      <c r="D48" s="12">
        <f t="shared" si="7"/>
        <v>0</v>
      </c>
      <c r="E48" s="16">
        <f t="shared" si="8"/>
        <v>0</v>
      </c>
    </row>
    <row r="49" spans="1:5" ht="12.75">
      <c r="A49" s="5">
        <f t="shared" si="9"/>
        <v>3.800000000000002</v>
      </c>
      <c r="B49" s="4">
        <f t="shared" si="5"/>
        <v>0</v>
      </c>
      <c r="C49" s="10">
        <f t="shared" si="6"/>
        <v>0</v>
      </c>
      <c r="D49" s="12">
        <f t="shared" si="7"/>
        <v>0</v>
      </c>
      <c r="E49" s="16">
        <f t="shared" si="8"/>
        <v>0</v>
      </c>
    </row>
    <row r="50" spans="1:5" ht="12.75">
      <c r="A50" s="5">
        <f t="shared" si="9"/>
        <v>3.900000000000002</v>
      </c>
      <c r="B50" s="4">
        <f t="shared" si="5"/>
        <v>0</v>
      </c>
      <c r="C50" s="10">
        <f t="shared" si="6"/>
        <v>0</v>
      </c>
      <c r="D50" s="12">
        <f t="shared" si="7"/>
        <v>0</v>
      </c>
      <c r="E50" s="16">
        <f t="shared" si="8"/>
        <v>0</v>
      </c>
    </row>
    <row r="51" spans="1:5" ht="12.75">
      <c r="A51" s="5">
        <f t="shared" si="9"/>
        <v>4.000000000000002</v>
      </c>
      <c r="B51" s="4">
        <f t="shared" si="5"/>
        <v>0</v>
      </c>
      <c r="C51" s="10">
        <f t="shared" si="6"/>
        <v>0</v>
      </c>
      <c r="D51" s="12">
        <f t="shared" si="7"/>
        <v>0</v>
      </c>
      <c r="E51" s="16">
        <f t="shared" si="8"/>
        <v>0</v>
      </c>
    </row>
    <row r="52" spans="1:5" ht="12.75">
      <c r="A52" s="5">
        <f t="shared" si="9"/>
        <v>4.100000000000001</v>
      </c>
      <c r="B52" s="4">
        <f t="shared" si="5"/>
        <v>0</v>
      </c>
      <c r="C52" s="10">
        <f t="shared" si="6"/>
        <v>0</v>
      </c>
      <c r="D52" s="12">
        <f t="shared" si="7"/>
        <v>0</v>
      </c>
      <c r="E52" s="16">
        <f t="shared" si="8"/>
        <v>0</v>
      </c>
    </row>
    <row r="53" spans="1:5" ht="12.75">
      <c r="A53" s="5">
        <f t="shared" si="9"/>
        <v>4.200000000000001</v>
      </c>
      <c r="B53" s="4">
        <f t="shared" si="5"/>
        <v>0</v>
      </c>
      <c r="C53" s="10">
        <f t="shared" si="6"/>
        <v>0</v>
      </c>
      <c r="D53" s="12">
        <f t="shared" si="7"/>
        <v>0</v>
      </c>
      <c r="E53" s="16">
        <f t="shared" si="8"/>
        <v>0</v>
      </c>
    </row>
    <row r="54" spans="1:5" ht="12.75">
      <c r="A54" s="5">
        <f t="shared" si="9"/>
        <v>4.300000000000001</v>
      </c>
      <c r="B54" s="4">
        <f t="shared" si="5"/>
        <v>0</v>
      </c>
      <c r="C54" s="10">
        <f t="shared" si="6"/>
        <v>0</v>
      </c>
      <c r="D54" s="12">
        <f t="shared" si="7"/>
        <v>0</v>
      </c>
      <c r="E54" s="16">
        <f t="shared" si="8"/>
        <v>0</v>
      </c>
    </row>
    <row r="55" spans="1:5" ht="12.75">
      <c r="A55" s="5">
        <f t="shared" si="9"/>
        <v>4.4</v>
      </c>
      <c r="B55" s="4">
        <f t="shared" si="5"/>
        <v>0</v>
      </c>
      <c r="C55" s="10">
        <f t="shared" si="6"/>
        <v>0</v>
      </c>
      <c r="D55" s="12">
        <f t="shared" si="7"/>
        <v>0</v>
      </c>
      <c r="E55" s="16">
        <f t="shared" si="8"/>
        <v>0</v>
      </c>
    </row>
    <row r="56" spans="1:5" ht="12.75">
      <c r="A56" s="5">
        <f t="shared" si="9"/>
        <v>4.5</v>
      </c>
      <c r="B56" s="4">
        <f t="shared" si="5"/>
        <v>0</v>
      </c>
      <c r="C56" s="10">
        <f t="shared" si="6"/>
        <v>0</v>
      </c>
      <c r="D56" s="12">
        <f t="shared" si="7"/>
        <v>0</v>
      </c>
      <c r="E56" s="16">
        <f t="shared" si="8"/>
        <v>0</v>
      </c>
    </row>
    <row r="57" spans="1:5" ht="12.75">
      <c r="A57" s="5">
        <f t="shared" si="9"/>
        <v>4.6</v>
      </c>
      <c r="B57" s="4">
        <f t="shared" si="5"/>
        <v>0</v>
      </c>
      <c r="C57" s="10">
        <f t="shared" si="6"/>
        <v>0</v>
      </c>
      <c r="D57" s="12">
        <f t="shared" si="7"/>
        <v>0</v>
      </c>
      <c r="E57" s="16">
        <f t="shared" si="8"/>
        <v>0</v>
      </c>
    </row>
    <row r="58" spans="1:5" ht="12.75">
      <c r="A58" s="5">
        <f t="shared" si="9"/>
        <v>4.699999999999999</v>
      </c>
      <c r="B58" s="4">
        <f t="shared" si="5"/>
        <v>0</v>
      </c>
      <c r="C58" s="10">
        <f t="shared" si="6"/>
        <v>0</v>
      </c>
      <c r="D58" s="12">
        <f t="shared" si="7"/>
        <v>0</v>
      </c>
      <c r="E58" s="16">
        <f t="shared" si="8"/>
        <v>0</v>
      </c>
    </row>
    <row r="59" spans="1:5" ht="12.75">
      <c r="A59" s="5">
        <f t="shared" si="9"/>
        <v>4.799999999999999</v>
      </c>
      <c r="B59" s="4">
        <f t="shared" si="5"/>
        <v>0</v>
      </c>
      <c r="C59" s="10">
        <f t="shared" si="6"/>
        <v>0</v>
      </c>
      <c r="D59" s="12">
        <f t="shared" si="7"/>
        <v>0</v>
      </c>
      <c r="E59" s="16">
        <f t="shared" si="8"/>
        <v>0</v>
      </c>
    </row>
    <row r="60" spans="1:5" ht="12.75">
      <c r="A60" s="5">
        <f t="shared" si="9"/>
        <v>4.899999999999999</v>
      </c>
      <c r="B60" s="4">
        <f t="shared" si="5"/>
        <v>0</v>
      </c>
      <c r="C60" s="10">
        <f t="shared" si="6"/>
        <v>0</v>
      </c>
      <c r="D60" s="12">
        <f t="shared" si="7"/>
        <v>0</v>
      </c>
      <c r="E60" s="16">
        <f t="shared" si="8"/>
        <v>0</v>
      </c>
    </row>
    <row r="61" spans="1:5" ht="12.75">
      <c r="A61" s="5">
        <f t="shared" si="9"/>
        <v>4.999999999999998</v>
      </c>
      <c r="B61" s="4">
        <f t="shared" si="5"/>
        <v>0</v>
      </c>
      <c r="C61" s="10">
        <f t="shared" si="6"/>
        <v>0</v>
      </c>
      <c r="D61" s="12">
        <f t="shared" si="7"/>
        <v>0</v>
      </c>
      <c r="E61" s="16">
        <f t="shared" si="8"/>
        <v>0</v>
      </c>
    </row>
    <row r="62" spans="1:5" ht="12.75">
      <c r="A62" s="5">
        <f t="shared" si="9"/>
        <v>5.099999999999998</v>
      </c>
      <c r="B62" s="4">
        <f t="shared" si="5"/>
        <v>0</v>
      </c>
      <c r="C62" s="10">
        <f t="shared" si="6"/>
        <v>0</v>
      </c>
      <c r="D62" s="12">
        <f t="shared" si="7"/>
        <v>0</v>
      </c>
      <c r="E62" s="16">
        <f t="shared" si="8"/>
        <v>0</v>
      </c>
    </row>
    <row r="63" spans="1:5" ht="12.75">
      <c r="A63" s="5">
        <f t="shared" si="9"/>
        <v>5.1999999999999975</v>
      </c>
      <c r="B63" s="4">
        <f t="shared" si="5"/>
        <v>0</v>
      </c>
      <c r="C63" s="10">
        <f t="shared" si="6"/>
        <v>0</v>
      </c>
      <c r="D63" s="12">
        <f t="shared" si="7"/>
        <v>0</v>
      </c>
      <c r="E63" s="16">
        <f t="shared" si="8"/>
        <v>0</v>
      </c>
    </row>
    <row r="64" spans="1:5" ht="12.75">
      <c r="A64" s="5">
        <f t="shared" si="9"/>
        <v>5.299999999999997</v>
      </c>
      <c r="B64" s="4">
        <f t="shared" si="5"/>
        <v>0</v>
      </c>
      <c r="C64" s="10">
        <f t="shared" si="6"/>
        <v>0</v>
      </c>
      <c r="D64" s="12">
        <f t="shared" si="7"/>
        <v>0</v>
      </c>
      <c r="E64" s="16">
        <f t="shared" si="8"/>
        <v>0</v>
      </c>
    </row>
    <row r="65" spans="1:5" ht="12.75">
      <c r="A65" s="5">
        <f t="shared" si="9"/>
        <v>5.399999999999997</v>
      </c>
      <c r="B65" s="4">
        <f t="shared" si="5"/>
        <v>0</v>
      </c>
      <c r="C65" s="10">
        <f t="shared" si="6"/>
        <v>0</v>
      </c>
      <c r="D65" s="12">
        <f t="shared" si="7"/>
        <v>0</v>
      </c>
      <c r="E65" s="16">
        <f t="shared" si="8"/>
        <v>0</v>
      </c>
    </row>
    <row r="66" spans="1:5" ht="12.75">
      <c r="A66" s="5">
        <f t="shared" si="9"/>
        <v>5.4999999999999964</v>
      </c>
      <c r="B66" s="4">
        <f t="shared" si="5"/>
        <v>0</v>
      </c>
      <c r="C66" s="10">
        <f t="shared" si="6"/>
        <v>0</v>
      </c>
      <c r="D66" s="12">
        <f t="shared" si="7"/>
        <v>0</v>
      </c>
      <c r="E66" s="16">
        <f t="shared" si="8"/>
        <v>0</v>
      </c>
    </row>
    <row r="67" spans="1:5" ht="12.75">
      <c r="A67" s="5">
        <f t="shared" si="9"/>
        <v>5.599999999999996</v>
      </c>
      <c r="B67" s="4">
        <f t="shared" si="5"/>
        <v>0</v>
      </c>
      <c r="C67" s="10">
        <f t="shared" si="6"/>
        <v>0</v>
      </c>
      <c r="D67" s="12">
        <f t="shared" si="7"/>
        <v>0</v>
      </c>
      <c r="E67" s="16">
        <f t="shared" si="8"/>
        <v>0</v>
      </c>
    </row>
    <row r="68" spans="1:5" ht="12.75">
      <c r="A68" s="5">
        <f t="shared" si="9"/>
        <v>5.699999999999996</v>
      </c>
      <c r="B68" s="4">
        <f t="shared" si="5"/>
        <v>0</v>
      </c>
      <c r="C68" s="10">
        <f t="shared" si="6"/>
        <v>0</v>
      </c>
      <c r="D68" s="12">
        <f t="shared" si="7"/>
        <v>0</v>
      </c>
      <c r="E68" s="16">
        <f t="shared" si="8"/>
        <v>0</v>
      </c>
    </row>
    <row r="69" spans="1:5" ht="12.75">
      <c r="A69" s="5">
        <f t="shared" si="9"/>
        <v>5.799999999999995</v>
      </c>
      <c r="B69" s="4">
        <f t="shared" si="5"/>
        <v>0</v>
      </c>
      <c r="C69" s="10">
        <f t="shared" si="6"/>
        <v>0</v>
      </c>
      <c r="D69" s="12">
        <f t="shared" si="7"/>
        <v>0</v>
      </c>
      <c r="E69" s="16">
        <f t="shared" si="8"/>
        <v>0</v>
      </c>
    </row>
    <row r="70" spans="1:5" ht="12.75">
      <c r="A70" s="5">
        <f t="shared" si="9"/>
        <v>5.899999999999995</v>
      </c>
      <c r="B70" s="4">
        <f t="shared" si="5"/>
        <v>0</v>
      </c>
      <c r="C70" s="10">
        <f t="shared" si="6"/>
        <v>0</v>
      </c>
      <c r="D70" s="12">
        <f t="shared" si="7"/>
        <v>0</v>
      </c>
      <c r="E70" s="16">
        <f t="shared" si="8"/>
        <v>0</v>
      </c>
    </row>
    <row r="71" spans="1:5" ht="12.75">
      <c r="A71" s="5">
        <f t="shared" si="9"/>
        <v>5.999999999999995</v>
      </c>
      <c r="B71" s="4">
        <f t="shared" si="5"/>
        <v>0</v>
      </c>
      <c r="C71" s="10">
        <f t="shared" si="6"/>
        <v>0</v>
      </c>
      <c r="D71" s="12">
        <f t="shared" si="7"/>
        <v>0</v>
      </c>
      <c r="E71" s="16">
        <f t="shared" si="8"/>
        <v>0</v>
      </c>
    </row>
    <row r="72" spans="1:5" ht="12.75">
      <c r="A72" s="5">
        <f t="shared" si="9"/>
        <v>6.099999999999994</v>
      </c>
      <c r="B72" s="4">
        <f t="shared" si="5"/>
        <v>0</v>
      </c>
      <c r="C72" s="10">
        <f t="shared" si="6"/>
        <v>0</v>
      </c>
      <c r="D72" s="12">
        <f t="shared" si="7"/>
        <v>0</v>
      </c>
      <c r="E72" s="16">
        <f t="shared" si="8"/>
        <v>0</v>
      </c>
    </row>
    <row r="73" spans="1:5" ht="12.75">
      <c r="A73" s="5">
        <f t="shared" si="9"/>
        <v>6.199999999999994</v>
      </c>
      <c r="B73" s="4">
        <f t="shared" si="5"/>
        <v>0</v>
      </c>
      <c r="C73" s="10">
        <f t="shared" si="6"/>
        <v>0</v>
      </c>
      <c r="D73" s="12">
        <f t="shared" si="7"/>
        <v>0</v>
      </c>
      <c r="E73" s="16">
        <f t="shared" si="8"/>
        <v>0</v>
      </c>
    </row>
    <row r="74" spans="1:5" ht="12.75">
      <c r="A74" s="5">
        <f t="shared" si="9"/>
        <v>6.299999999999994</v>
      </c>
      <c r="B74" s="4">
        <f t="shared" si="5"/>
        <v>0</v>
      </c>
      <c r="C74" s="10">
        <f t="shared" si="6"/>
        <v>0</v>
      </c>
      <c r="D74" s="12">
        <f t="shared" si="7"/>
        <v>0</v>
      </c>
      <c r="E74" s="16">
        <f t="shared" si="8"/>
        <v>0</v>
      </c>
    </row>
    <row r="75" spans="1:5" ht="12.75">
      <c r="A75" s="5">
        <f t="shared" si="9"/>
        <v>6.399999999999993</v>
      </c>
      <c r="B75" s="4">
        <f aca="true" t="shared" si="10" ref="B75:B111">q*x-q*PORTEE</f>
        <v>0</v>
      </c>
      <c r="C75" s="10">
        <f aca="true" t="shared" si="11" ref="C75:C111">-0.5*q*x*x+q*PORTEE*x-0.5*q*PORTEE*PORTEE</f>
        <v>0</v>
      </c>
      <c r="D75" s="12">
        <f aca="true" t="shared" si="12" ref="D75:D111">(-0.167*q*10^(-3)*x*x*x*10^9+0.5*q*10^(-3)*PORTEE*1000*x*x*10^6-0.5*q*10^(-3)*PORTEE*1000*PORTEE*1000*x*10^3)/(E*INERTIE*10^4)</f>
        <v>0</v>
      </c>
      <c r="E75" s="16">
        <f aca="true" t="shared" si="13" ref="E75:E111">(-0.041667*q*10^(-3)*x*x*x*x*10^12+0.1667*q*10^(-3)*PORTEE*1000*x*x*x*10^9-0.25*q*10^(-3)*PORTEE*1000*PORTEE*1000*x*x*10^6)/(E*INERTIE*10^4)</f>
        <v>0</v>
      </c>
    </row>
    <row r="76" spans="1:5" ht="12.75">
      <c r="A76" s="5">
        <f aca="true" t="shared" si="14" ref="A76:A111">IF(A75&lt;PORTEE,A75+(PORTEE/100),"")</f>
        <v>6.499999999999993</v>
      </c>
      <c r="B76" s="4">
        <f t="shared" si="10"/>
        <v>0</v>
      </c>
      <c r="C76" s="10">
        <f t="shared" si="11"/>
        <v>0</v>
      </c>
      <c r="D76" s="12">
        <f t="shared" si="12"/>
        <v>0</v>
      </c>
      <c r="E76" s="16">
        <f t="shared" si="13"/>
        <v>0</v>
      </c>
    </row>
    <row r="77" spans="1:5" ht="12.75">
      <c r="A77" s="5">
        <f t="shared" si="14"/>
        <v>6.5999999999999925</v>
      </c>
      <c r="B77" s="4">
        <f t="shared" si="10"/>
        <v>0</v>
      </c>
      <c r="C77" s="10">
        <f t="shared" si="11"/>
        <v>0</v>
      </c>
      <c r="D77" s="12">
        <f t="shared" si="12"/>
        <v>0</v>
      </c>
      <c r="E77" s="16">
        <f t="shared" si="13"/>
        <v>0</v>
      </c>
    </row>
    <row r="78" spans="1:5" ht="12.75">
      <c r="A78" s="5">
        <f t="shared" si="14"/>
        <v>6.699999999999992</v>
      </c>
      <c r="B78" s="4">
        <f t="shared" si="10"/>
        <v>0</v>
      </c>
      <c r="C78" s="10">
        <f t="shared" si="11"/>
        <v>0</v>
      </c>
      <c r="D78" s="12">
        <f t="shared" si="12"/>
        <v>0</v>
      </c>
      <c r="E78" s="16">
        <f t="shared" si="13"/>
        <v>0</v>
      </c>
    </row>
    <row r="79" spans="1:5" ht="12.75">
      <c r="A79" s="5">
        <f t="shared" si="14"/>
        <v>6.799999999999992</v>
      </c>
      <c r="B79" s="4">
        <f t="shared" si="10"/>
        <v>0</v>
      </c>
      <c r="C79" s="10">
        <f t="shared" si="11"/>
        <v>0</v>
      </c>
      <c r="D79" s="12">
        <f t="shared" si="12"/>
        <v>0</v>
      </c>
      <c r="E79" s="16">
        <f t="shared" si="13"/>
        <v>0</v>
      </c>
    </row>
    <row r="80" spans="1:5" ht="12.75">
      <c r="A80" s="5">
        <f t="shared" si="14"/>
        <v>6.8999999999999915</v>
      </c>
      <c r="B80" s="4">
        <f t="shared" si="10"/>
        <v>0</v>
      </c>
      <c r="C80" s="10">
        <f t="shared" si="11"/>
        <v>0</v>
      </c>
      <c r="D80" s="12">
        <f t="shared" si="12"/>
        <v>0</v>
      </c>
      <c r="E80" s="16">
        <f t="shared" si="13"/>
        <v>0</v>
      </c>
    </row>
    <row r="81" spans="1:5" ht="12.75">
      <c r="A81" s="5">
        <f t="shared" si="14"/>
        <v>6.999999999999991</v>
      </c>
      <c r="B81" s="4">
        <f t="shared" si="10"/>
        <v>0</v>
      </c>
      <c r="C81" s="10">
        <f t="shared" si="11"/>
        <v>0</v>
      </c>
      <c r="D81" s="12">
        <f t="shared" si="12"/>
        <v>0</v>
      </c>
      <c r="E81" s="16">
        <f t="shared" si="13"/>
        <v>0</v>
      </c>
    </row>
    <row r="82" spans="1:5" ht="12.75">
      <c r="A82" s="5">
        <f t="shared" si="14"/>
        <v>7.099999999999991</v>
      </c>
      <c r="B82" s="4">
        <f t="shared" si="10"/>
        <v>0</v>
      </c>
      <c r="C82" s="10">
        <f t="shared" si="11"/>
        <v>0</v>
      </c>
      <c r="D82" s="12">
        <f t="shared" si="12"/>
        <v>0</v>
      </c>
      <c r="E82" s="16">
        <f t="shared" si="13"/>
        <v>0</v>
      </c>
    </row>
    <row r="83" spans="1:5" ht="12.75">
      <c r="A83" s="5">
        <f t="shared" si="14"/>
        <v>7.19999999999999</v>
      </c>
      <c r="B83" s="4">
        <f t="shared" si="10"/>
        <v>0</v>
      </c>
      <c r="C83" s="10">
        <f t="shared" si="11"/>
        <v>0</v>
      </c>
      <c r="D83" s="12">
        <f t="shared" si="12"/>
        <v>0</v>
      </c>
      <c r="E83" s="16">
        <f t="shared" si="13"/>
        <v>0</v>
      </c>
    </row>
    <row r="84" spans="1:5" ht="12.75">
      <c r="A84" s="5">
        <f t="shared" si="14"/>
        <v>7.29999999999999</v>
      </c>
      <c r="B84" s="4">
        <f t="shared" si="10"/>
        <v>0</v>
      </c>
      <c r="C84" s="10">
        <f t="shared" si="11"/>
        <v>0</v>
      </c>
      <c r="D84" s="12">
        <f t="shared" si="12"/>
        <v>0</v>
      </c>
      <c r="E84" s="16">
        <f t="shared" si="13"/>
        <v>0</v>
      </c>
    </row>
    <row r="85" spans="1:5" ht="12.75">
      <c r="A85" s="5">
        <f t="shared" si="14"/>
        <v>7.39999999999999</v>
      </c>
      <c r="B85" s="4">
        <f t="shared" si="10"/>
        <v>0</v>
      </c>
      <c r="C85" s="10">
        <f t="shared" si="11"/>
        <v>0</v>
      </c>
      <c r="D85" s="12">
        <f t="shared" si="12"/>
        <v>0</v>
      </c>
      <c r="E85" s="16">
        <f t="shared" si="13"/>
        <v>0</v>
      </c>
    </row>
    <row r="86" spans="1:5" ht="12.75">
      <c r="A86" s="5">
        <f t="shared" si="14"/>
        <v>7.499999999999989</v>
      </c>
      <c r="B86" s="4">
        <f t="shared" si="10"/>
        <v>0</v>
      </c>
      <c r="C86" s="10">
        <f t="shared" si="11"/>
        <v>0</v>
      </c>
      <c r="D86" s="12">
        <f t="shared" si="12"/>
        <v>0</v>
      </c>
      <c r="E86" s="16">
        <f t="shared" si="13"/>
        <v>0</v>
      </c>
    </row>
    <row r="87" spans="1:5" ht="12.75">
      <c r="A87" s="5">
        <f t="shared" si="14"/>
        <v>7.599999999999989</v>
      </c>
      <c r="B87" s="4">
        <f t="shared" si="10"/>
        <v>0</v>
      </c>
      <c r="C87" s="10">
        <f t="shared" si="11"/>
        <v>0</v>
      </c>
      <c r="D87" s="12">
        <f t="shared" si="12"/>
        <v>0</v>
      </c>
      <c r="E87" s="16">
        <f t="shared" si="13"/>
        <v>0</v>
      </c>
    </row>
    <row r="88" spans="1:5" ht="12.75">
      <c r="A88" s="5">
        <f t="shared" si="14"/>
        <v>7.699999999999989</v>
      </c>
      <c r="B88" s="4">
        <f t="shared" si="10"/>
        <v>0</v>
      </c>
      <c r="C88" s="10">
        <f t="shared" si="11"/>
        <v>0</v>
      </c>
      <c r="D88" s="12">
        <f t="shared" si="12"/>
        <v>0</v>
      </c>
      <c r="E88" s="16">
        <f t="shared" si="13"/>
        <v>0</v>
      </c>
    </row>
    <row r="89" spans="1:5" ht="12.75">
      <c r="A89" s="5">
        <f t="shared" si="14"/>
        <v>7.799999999999988</v>
      </c>
      <c r="B89" s="4">
        <f t="shared" si="10"/>
        <v>0</v>
      </c>
      <c r="C89" s="10">
        <f t="shared" si="11"/>
        <v>0</v>
      </c>
      <c r="D89" s="12">
        <f t="shared" si="12"/>
        <v>0</v>
      </c>
      <c r="E89" s="16">
        <f t="shared" si="13"/>
        <v>0</v>
      </c>
    </row>
    <row r="90" spans="1:5" ht="12.75">
      <c r="A90" s="5">
        <f t="shared" si="14"/>
        <v>7.899999999999988</v>
      </c>
      <c r="B90" s="4">
        <f t="shared" si="10"/>
        <v>0</v>
      </c>
      <c r="C90" s="10">
        <f t="shared" si="11"/>
        <v>0</v>
      </c>
      <c r="D90" s="12">
        <f t="shared" si="12"/>
        <v>0</v>
      </c>
      <c r="E90" s="16">
        <f t="shared" si="13"/>
        <v>0</v>
      </c>
    </row>
    <row r="91" spans="1:5" ht="12.75">
      <c r="A91" s="5">
        <f t="shared" si="14"/>
        <v>7.999999999999988</v>
      </c>
      <c r="B91" s="4">
        <f t="shared" si="10"/>
        <v>0</v>
      </c>
      <c r="C91" s="10">
        <f t="shared" si="11"/>
        <v>0</v>
      </c>
      <c r="D91" s="12">
        <f t="shared" si="12"/>
        <v>0</v>
      </c>
      <c r="E91" s="16">
        <f t="shared" si="13"/>
        <v>0</v>
      </c>
    </row>
    <row r="92" spans="1:5" ht="12.75">
      <c r="A92" s="5">
        <f t="shared" si="14"/>
        <v>8.099999999999987</v>
      </c>
      <c r="B92" s="4">
        <f t="shared" si="10"/>
        <v>0</v>
      </c>
      <c r="C92" s="10">
        <f t="shared" si="11"/>
        <v>0</v>
      </c>
      <c r="D92" s="12">
        <f t="shared" si="12"/>
        <v>0</v>
      </c>
      <c r="E92" s="16">
        <f t="shared" si="13"/>
        <v>0</v>
      </c>
    </row>
    <row r="93" spans="1:5" ht="12.75">
      <c r="A93" s="5">
        <f t="shared" si="14"/>
        <v>8.199999999999987</v>
      </c>
      <c r="B93" s="4">
        <f t="shared" si="10"/>
        <v>0</v>
      </c>
      <c r="C93" s="10">
        <f t="shared" si="11"/>
        <v>0</v>
      </c>
      <c r="D93" s="12">
        <f t="shared" si="12"/>
        <v>0</v>
      </c>
      <c r="E93" s="16">
        <f t="shared" si="13"/>
        <v>0</v>
      </c>
    </row>
    <row r="94" spans="1:5" ht="12.75">
      <c r="A94" s="5">
        <f t="shared" si="14"/>
        <v>8.299999999999986</v>
      </c>
      <c r="B94" s="4">
        <f t="shared" si="10"/>
        <v>0</v>
      </c>
      <c r="C94" s="10">
        <f t="shared" si="11"/>
        <v>0</v>
      </c>
      <c r="D94" s="12">
        <f t="shared" si="12"/>
        <v>0</v>
      </c>
      <c r="E94" s="16">
        <f t="shared" si="13"/>
        <v>0</v>
      </c>
    </row>
    <row r="95" spans="1:5" ht="12.75">
      <c r="A95" s="5">
        <f t="shared" si="14"/>
        <v>8.399999999999986</v>
      </c>
      <c r="B95" s="4">
        <f t="shared" si="10"/>
        <v>0</v>
      </c>
      <c r="C95" s="10">
        <f t="shared" si="11"/>
        <v>0</v>
      </c>
      <c r="D95" s="12">
        <f t="shared" si="12"/>
        <v>0</v>
      </c>
      <c r="E95" s="16">
        <f t="shared" si="13"/>
        <v>0</v>
      </c>
    </row>
    <row r="96" spans="1:5" ht="12.75">
      <c r="A96" s="5">
        <f t="shared" si="14"/>
        <v>8.499999999999986</v>
      </c>
      <c r="B96" s="4">
        <f t="shared" si="10"/>
        <v>0</v>
      </c>
      <c r="C96" s="10">
        <f t="shared" si="11"/>
        <v>0</v>
      </c>
      <c r="D96" s="12">
        <f t="shared" si="12"/>
        <v>0</v>
      </c>
      <c r="E96" s="16">
        <f t="shared" si="13"/>
        <v>0</v>
      </c>
    </row>
    <row r="97" spans="1:5" ht="12.75">
      <c r="A97" s="5">
        <f t="shared" si="14"/>
        <v>8.599999999999985</v>
      </c>
      <c r="B97" s="4">
        <f t="shared" si="10"/>
        <v>0</v>
      </c>
      <c r="C97" s="10">
        <f t="shared" si="11"/>
        <v>0</v>
      </c>
      <c r="D97" s="12">
        <f t="shared" si="12"/>
        <v>0</v>
      </c>
      <c r="E97" s="16">
        <f t="shared" si="13"/>
        <v>0</v>
      </c>
    </row>
    <row r="98" spans="1:5" ht="12.75">
      <c r="A98" s="5">
        <f t="shared" si="14"/>
        <v>8.699999999999985</v>
      </c>
      <c r="B98" s="4">
        <f t="shared" si="10"/>
        <v>0</v>
      </c>
      <c r="C98" s="10">
        <f t="shared" si="11"/>
        <v>0</v>
      </c>
      <c r="D98" s="12">
        <f t="shared" si="12"/>
        <v>0</v>
      </c>
      <c r="E98" s="16">
        <f t="shared" si="13"/>
        <v>0</v>
      </c>
    </row>
    <row r="99" spans="1:5" ht="12.75">
      <c r="A99" s="5">
        <f t="shared" si="14"/>
        <v>8.799999999999985</v>
      </c>
      <c r="B99" s="4">
        <f t="shared" si="10"/>
        <v>0</v>
      </c>
      <c r="C99" s="10">
        <f t="shared" si="11"/>
        <v>0</v>
      </c>
      <c r="D99" s="12">
        <f t="shared" si="12"/>
        <v>0</v>
      </c>
      <c r="E99" s="16">
        <f t="shared" si="13"/>
        <v>0</v>
      </c>
    </row>
    <row r="100" spans="1:5" ht="12.75">
      <c r="A100" s="5">
        <f t="shared" si="14"/>
        <v>8.899999999999984</v>
      </c>
      <c r="B100" s="4">
        <f t="shared" si="10"/>
        <v>0</v>
      </c>
      <c r="C100" s="10">
        <f t="shared" si="11"/>
        <v>0</v>
      </c>
      <c r="D100" s="12">
        <f t="shared" si="12"/>
        <v>0</v>
      </c>
      <c r="E100" s="16">
        <f t="shared" si="13"/>
        <v>0</v>
      </c>
    </row>
    <row r="101" spans="1:5" ht="12.75">
      <c r="A101" s="5">
        <f t="shared" si="14"/>
        <v>8.999999999999984</v>
      </c>
      <c r="B101" s="4">
        <f t="shared" si="10"/>
        <v>0</v>
      </c>
      <c r="C101" s="10">
        <f t="shared" si="11"/>
        <v>0</v>
      </c>
      <c r="D101" s="12">
        <f t="shared" si="12"/>
        <v>0</v>
      </c>
      <c r="E101" s="16">
        <f t="shared" si="13"/>
        <v>0</v>
      </c>
    </row>
    <row r="102" spans="1:5" ht="12.75">
      <c r="A102" s="5">
        <f t="shared" si="14"/>
        <v>9.099999999999984</v>
      </c>
      <c r="B102" s="4">
        <f t="shared" si="10"/>
        <v>0</v>
      </c>
      <c r="C102" s="10">
        <f t="shared" si="11"/>
        <v>0</v>
      </c>
      <c r="D102" s="12">
        <f t="shared" si="12"/>
        <v>0</v>
      </c>
      <c r="E102" s="16">
        <f t="shared" si="13"/>
        <v>0</v>
      </c>
    </row>
    <row r="103" spans="1:5" ht="12.75">
      <c r="A103" s="5">
        <f t="shared" si="14"/>
        <v>9.199999999999983</v>
      </c>
      <c r="B103" s="4">
        <f t="shared" si="10"/>
        <v>0</v>
      </c>
      <c r="C103" s="10">
        <f t="shared" si="11"/>
        <v>0</v>
      </c>
      <c r="D103" s="12">
        <f t="shared" si="12"/>
        <v>0</v>
      </c>
      <c r="E103" s="16">
        <f t="shared" si="13"/>
        <v>0</v>
      </c>
    </row>
    <row r="104" spans="1:5" ht="12.75">
      <c r="A104" s="5">
        <f t="shared" si="14"/>
        <v>9.299999999999983</v>
      </c>
      <c r="B104" s="4">
        <f t="shared" si="10"/>
        <v>0</v>
      </c>
      <c r="C104" s="10">
        <f t="shared" si="11"/>
        <v>0</v>
      </c>
      <c r="D104" s="12">
        <f t="shared" si="12"/>
        <v>0</v>
      </c>
      <c r="E104" s="16">
        <f t="shared" si="13"/>
        <v>0</v>
      </c>
    </row>
    <row r="105" spans="1:5" ht="12.75">
      <c r="A105" s="5">
        <f t="shared" si="14"/>
        <v>9.399999999999983</v>
      </c>
      <c r="B105" s="4">
        <f t="shared" si="10"/>
        <v>0</v>
      </c>
      <c r="C105" s="10">
        <f t="shared" si="11"/>
        <v>0</v>
      </c>
      <c r="D105" s="12">
        <f t="shared" si="12"/>
        <v>0</v>
      </c>
      <c r="E105" s="16">
        <f t="shared" si="13"/>
        <v>0</v>
      </c>
    </row>
    <row r="106" spans="1:5" ht="12.75">
      <c r="A106" s="5">
        <f t="shared" si="14"/>
        <v>9.499999999999982</v>
      </c>
      <c r="B106" s="4">
        <f t="shared" si="10"/>
        <v>0</v>
      </c>
      <c r="C106" s="10">
        <f t="shared" si="11"/>
        <v>0</v>
      </c>
      <c r="D106" s="12">
        <f t="shared" si="12"/>
        <v>0</v>
      </c>
      <c r="E106" s="16">
        <f t="shared" si="13"/>
        <v>0</v>
      </c>
    </row>
    <row r="107" spans="1:5" ht="12.75">
      <c r="A107" s="5">
        <f t="shared" si="14"/>
        <v>9.599999999999982</v>
      </c>
      <c r="B107" s="4">
        <f t="shared" si="10"/>
        <v>0</v>
      </c>
      <c r="C107" s="10">
        <f t="shared" si="11"/>
        <v>0</v>
      </c>
      <c r="D107" s="12">
        <f t="shared" si="12"/>
        <v>0</v>
      </c>
      <c r="E107" s="16">
        <f t="shared" si="13"/>
        <v>0</v>
      </c>
    </row>
    <row r="108" spans="1:5" ht="12.75">
      <c r="A108" s="5">
        <f t="shared" si="14"/>
        <v>9.699999999999982</v>
      </c>
      <c r="B108" s="4">
        <f t="shared" si="10"/>
        <v>0</v>
      </c>
      <c r="C108" s="10">
        <f t="shared" si="11"/>
        <v>0</v>
      </c>
      <c r="D108" s="12">
        <f t="shared" si="12"/>
        <v>0</v>
      </c>
      <c r="E108" s="16">
        <f t="shared" si="13"/>
        <v>0</v>
      </c>
    </row>
    <row r="109" spans="1:5" ht="12.75">
      <c r="A109" s="5">
        <f t="shared" si="14"/>
        <v>9.799999999999981</v>
      </c>
      <c r="B109" s="4">
        <f t="shared" si="10"/>
        <v>0</v>
      </c>
      <c r="C109" s="10">
        <f t="shared" si="11"/>
        <v>0</v>
      </c>
      <c r="D109" s="12">
        <f t="shared" si="12"/>
        <v>0</v>
      </c>
      <c r="E109" s="16">
        <f t="shared" si="13"/>
        <v>0</v>
      </c>
    </row>
    <row r="110" spans="1:5" ht="12.75">
      <c r="A110" s="5">
        <f t="shared" si="14"/>
        <v>9.89999999999998</v>
      </c>
      <c r="B110" s="4">
        <f t="shared" si="10"/>
        <v>0</v>
      </c>
      <c r="C110" s="10">
        <f t="shared" si="11"/>
        <v>0</v>
      </c>
      <c r="D110" s="12">
        <f t="shared" si="12"/>
        <v>0</v>
      </c>
      <c r="E110" s="16">
        <f t="shared" si="13"/>
        <v>0</v>
      </c>
    </row>
    <row r="111" spans="1:5" ht="12.75">
      <c r="A111" s="5">
        <f t="shared" si="14"/>
        <v>9.99999999999998</v>
      </c>
      <c r="B111" s="4">
        <f t="shared" si="10"/>
        <v>0</v>
      </c>
      <c r="C111" s="10">
        <f t="shared" si="11"/>
        <v>0</v>
      </c>
      <c r="D111" s="12">
        <f t="shared" si="12"/>
        <v>0</v>
      </c>
      <c r="E111" s="16">
        <f t="shared" si="13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1"/>
  <sheetViews>
    <sheetView workbookViewId="0" topLeftCell="A1">
      <selection activeCell="H6" sqref="H6"/>
    </sheetView>
  </sheetViews>
  <sheetFormatPr defaultColWidth="11.421875" defaultRowHeight="12.75"/>
  <cols>
    <col min="2" max="2" width="12.421875" style="0" customWidth="1"/>
    <col min="3" max="3" width="17.00390625" style="0" customWidth="1"/>
    <col min="4" max="4" width="13.00390625" style="17" customWidth="1"/>
    <col min="5" max="5" width="11.421875" style="20" customWidth="1"/>
  </cols>
  <sheetData>
    <row r="1" spans="1:7" ht="12.75">
      <c r="A1" s="11" t="s">
        <v>20</v>
      </c>
      <c r="B1" s="11"/>
      <c r="C1" s="11"/>
      <c r="D1" s="22"/>
      <c r="E1" s="24"/>
      <c r="F1" s="11"/>
      <c r="G1" s="11"/>
    </row>
    <row r="9" spans="1:5" ht="12.75">
      <c r="A9" s="6" t="s">
        <v>0</v>
      </c>
      <c r="B9" s="2" t="s">
        <v>2</v>
      </c>
      <c r="C9" s="8" t="s">
        <v>8</v>
      </c>
      <c r="D9" s="18" t="s">
        <v>5</v>
      </c>
      <c r="E9" s="21" t="s">
        <v>6</v>
      </c>
    </row>
    <row r="10" spans="1:5" ht="12.75">
      <c r="A10" s="7" t="s">
        <v>1</v>
      </c>
      <c r="B10" s="3" t="s">
        <v>3</v>
      </c>
      <c r="C10" s="9" t="s">
        <v>4</v>
      </c>
      <c r="D10" s="19" t="s">
        <v>9</v>
      </c>
      <c r="E10" s="21" t="s">
        <v>7</v>
      </c>
    </row>
    <row r="11" spans="1:5" ht="12.75">
      <c r="A11">
        <v>0</v>
      </c>
      <c r="B11">
        <f aca="true" t="shared" si="0" ref="B11:B42">F</f>
        <v>640</v>
      </c>
      <c r="C11">
        <f aca="true" t="shared" si="1" ref="C11:C42">-F*x+F*PORTEE</f>
        <v>6400</v>
      </c>
      <c r="D11" s="17">
        <f>(-0.5*F*x*10^3*x*10^3+F*PORTEE*10^3*x*10^3)/(E*INERTIE*10^4)</f>
        <v>0</v>
      </c>
      <c r="E11" s="20">
        <f>(-F*x*x*x*10^9*0.1667+0.5*F*PORTEE*1000*x*x*10^6)/(E*INERTIE*10^4)</f>
        <v>0</v>
      </c>
    </row>
    <row r="12" spans="1:5" ht="12.75">
      <c r="A12" s="5">
        <f>IF(A11&lt;PORTEE,A11+(PORTEE/100),"")</f>
        <v>0.1</v>
      </c>
      <c r="B12">
        <f t="shared" si="0"/>
        <v>640</v>
      </c>
      <c r="C12">
        <f t="shared" si="1"/>
        <v>6336</v>
      </c>
      <c r="D12" s="17">
        <f aca="true" t="shared" si="2" ref="D12:D42">(-0.5*F*x*10^3*x*10^3+F*PORTEE*10^3*x*10^3)/(E*INERTIE*10^4)</f>
        <v>2.576364445523324E-05</v>
      </c>
      <c r="E12" s="20">
        <f aca="true" t="shared" si="3" ref="E12:E42">(-F*x*x*x*10^9*0.1667+0.5*F*PORTEE*1000*x*x*10^6)/(E*INERTIE*10^4)</f>
        <v>0.0012903391188251</v>
      </c>
    </row>
    <row r="13" spans="1:5" ht="12.75">
      <c r="A13" s="5">
        <f aca="true" t="shared" si="4" ref="A13:A43">IF(A12&lt;PORTEE,A12+(PORTEE/100),"")</f>
        <v>0.2</v>
      </c>
      <c r="B13">
        <f t="shared" si="0"/>
        <v>640</v>
      </c>
      <c r="C13">
        <f t="shared" si="1"/>
        <v>6272</v>
      </c>
      <c r="D13" s="17">
        <f t="shared" si="2"/>
        <v>5.1268357810413884E-05</v>
      </c>
      <c r="E13" s="20">
        <f t="shared" si="3"/>
        <v>0.005144090949548893</v>
      </c>
    </row>
    <row r="14" spans="1:5" ht="12.75">
      <c r="A14" s="5">
        <f t="shared" si="4"/>
        <v>0.30000000000000004</v>
      </c>
      <c r="B14">
        <f t="shared" si="0"/>
        <v>640</v>
      </c>
      <c r="C14">
        <f t="shared" si="1"/>
        <v>6208</v>
      </c>
      <c r="D14" s="17">
        <f t="shared" si="2"/>
        <v>7.651414006554195E-05</v>
      </c>
      <c r="E14" s="20">
        <f t="shared" si="3"/>
        <v>0.011535357203544122</v>
      </c>
    </row>
    <row r="15" spans="1:5" ht="12.75">
      <c r="A15" s="5">
        <f t="shared" si="4"/>
        <v>0.4</v>
      </c>
      <c r="B15">
        <f t="shared" si="0"/>
        <v>640</v>
      </c>
      <c r="C15">
        <f t="shared" si="1"/>
        <v>6144</v>
      </c>
      <c r="D15" s="17">
        <f t="shared" si="2"/>
        <v>0.00010150099122061739</v>
      </c>
      <c r="E15" s="20">
        <f t="shared" si="3"/>
        <v>0.020438239592183518</v>
      </c>
    </row>
    <row r="16" spans="1:5" ht="12.75">
      <c r="A16" s="5">
        <f t="shared" si="4"/>
        <v>0.5</v>
      </c>
      <c r="B16">
        <f t="shared" si="0"/>
        <v>640</v>
      </c>
      <c r="C16">
        <f t="shared" si="1"/>
        <v>6080</v>
      </c>
      <c r="D16" s="17">
        <f t="shared" si="2"/>
        <v>0.00012622891127564025</v>
      </c>
      <c r="E16" s="20">
        <f t="shared" si="3"/>
        <v>0.03182683982683983</v>
      </c>
    </row>
    <row r="17" spans="1:5" ht="12.75">
      <c r="A17" s="5">
        <f t="shared" si="4"/>
        <v>0.6</v>
      </c>
      <c r="B17">
        <f t="shared" si="0"/>
        <v>640</v>
      </c>
      <c r="C17">
        <f t="shared" si="1"/>
        <v>6016</v>
      </c>
      <c r="D17" s="17">
        <f t="shared" si="2"/>
        <v>0.0001506979002306105</v>
      </c>
      <c r="E17" s="20">
        <f t="shared" si="3"/>
        <v>0.045675259618885786</v>
      </c>
    </row>
    <row r="18" spans="1:5" ht="12.75">
      <c r="A18" s="5">
        <f t="shared" si="4"/>
        <v>0.7</v>
      </c>
      <c r="B18">
        <f t="shared" si="0"/>
        <v>640</v>
      </c>
      <c r="C18">
        <f t="shared" si="1"/>
        <v>5952</v>
      </c>
      <c r="D18" s="17">
        <f t="shared" si="2"/>
        <v>0.00017490795808552817</v>
      </c>
      <c r="E18" s="20">
        <f t="shared" si="3"/>
        <v>0.061957600679694136</v>
      </c>
    </row>
    <row r="19" spans="1:5" ht="12.75">
      <c r="A19" s="5">
        <f t="shared" si="4"/>
        <v>0.7999999999999999</v>
      </c>
      <c r="B19">
        <f t="shared" si="0"/>
        <v>640</v>
      </c>
      <c r="C19">
        <f t="shared" si="1"/>
        <v>5888</v>
      </c>
      <c r="D19" s="17">
        <f t="shared" si="2"/>
        <v>0.00019885908484039324</v>
      </c>
      <c r="E19" s="20">
        <f t="shared" si="3"/>
        <v>0.08064796472063761</v>
      </c>
    </row>
    <row r="20" spans="1:5" ht="12.75">
      <c r="A20" s="5">
        <f t="shared" si="4"/>
        <v>0.8999999999999999</v>
      </c>
      <c r="B20">
        <f t="shared" si="0"/>
        <v>640</v>
      </c>
      <c r="C20">
        <f t="shared" si="1"/>
        <v>5824</v>
      </c>
      <c r="D20" s="17">
        <f t="shared" si="2"/>
        <v>0.00022255128049520568</v>
      </c>
      <c r="E20" s="20">
        <f t="shared" si="3"/>
        <v>0.10172045345308894</v>
      </c>
    </row>
    <row r="21" spans="1:5" ht="12.75">
      <c r="A21" s="5">
        <f t="shared" si="4"/>
        <v>0.9999999999999999</v>
      </c>
      <c r="B21">
        <f t="shared" si="0"/>
        <v>640</v>
      </c>
      <c r="C21">
        <f t="shared" si="1"/>
        <v>5760</v>
      </c>
      <c r="D21" s="17">
        <f t="shared" si="2"/>
        <v>0.0002459845450499656</v>
      </c>
      <c r="E21" s="20">
        <f t="shared" si="3"/>
        <v>0.12514916858842087</v>
      </c>
    </row>
    <row r="22" spans="1:5" ht="12.75">
      <c r="A22" s="5">
        <f t="shared" si="4"/>
        <v>1.0999999999999999</v>
      </c>
      <c r="B22">
        <f t="shared" si="0"/>
        <v>640</v>
      </c>
      <c r="C22">
        <f t="shared" si="1"/>
        <v>5696</v>
      </c>
      <c r="D22" s="17">
        <f t="shared" si="2"/>
        <v>0.00026915887850467284</v>
      </c>
      <c r="E22" s="20">
        <f t="shared" si="3"/>
        <v>0.15090821183800618</v>
      </c>
    </row>
    <row r="23" spans="1:5" ht="12.75">
      <c r="A23" s="5">
        <f t="shared" si="4"/>
        <v>1.2</v>
      </c>
      <c r="B23">
        <f t="shared" si="0"/>
        <v>640</v>
      </c>
      <c r="C23">
        <f t="shared" si="1"/>
        <v>5632</v>
      </c>
      <c r="D23" s="17">
        <f t="shared" si="2"/>
        <v>0.00029207428085932757</v>
      </c>
      <c r="E23" s="20">
        <f t="shared" si="3"/>
        <v>0.17897168491321763</v>
      </c>
    </row>
    <row r="24" spans="1:5" ht="12.75">
      <c r="A24" s="5">
        <f t="shared" si="4"/>
        <v>1.3</v>
      </c>
      <c r="B24">
        <f t="shared" si="0"/>
        <v>640</v>
      </c>
      <c r="C24">
        <f t="shared" si="1"/>
        <v>5568</v>
      </c>
      <c r="D24" s="17">
        <f t="shared" si="2"/>
        <v>0.00031473075211392967</v>
      </c>
      <c r="E24" s="20">
        <f t="shared" si="3"/>
        <v>0.20931368952542784</v>
      </c>
    </row>
    <row r="25" spans="1:5" ht="12.75">
      <c r="A25" s="5">
        <f t="shared" si="4"/>
        <v>1.4000000000000001</v>
      </c>
      <c r="B25">
        <f t="shared" si="0"/>
        <v>640</v>
      </c>
      <c r="C25">
        <f t="shared" si="1"/>
        <v>5504</v>
      </c>
      <c r="D25" s="17">
        <f t="shared" si="2"/>
        <v>0.0003371282922684792</v>
      </c>
      <c r="E25" s="20">
        <f t="shared" si="3"/>
        <v>0.24190832738600967</v>
      </c>
    </row>
    <row r="26" spans="1:5" ht="12.75">
      <c r="A26" s="5">
        <f t="shared" si="4"/>
        <v>1.5000000000000002</v>
      </c>
      <c r="B26">
        <f t="shared" si="0"/>
        <v>640</v>
      </c>
      <c r="C26">
        <f t="shared" si="1"/>
        <v>5440</v>
      </c>
      <c r="D26" s="17">
        <f t="shared" si="2"/>
        <v>0.0003592669013229762</v>
      </c>
      <c r="E26" s="20">
        <f t="shared" si="3"/>
        <v>0.27672970020633586</v>
      </c>
    </row>
    <row r="27" spans="1:5" ht="12.75">
      <c r="A27" s="5">
        <f t="shared" si="4"/>
        <v>1.6000000000000003</v>
      </c>
      <c r="B27">
        <f t="shared" si="0"/>
        <v>640</v>
      </c>
      <c r="C27">
        <f t="shared" si="1"/>
        <v>5376</v>
      </c>
      <c r="D27" s="17">
        <f t="shared" si="2"/>
        <v>0.0003811465792774205</v>
      </c>
      <c r="E27" s="20">
        <f t="shared" si="3"/>
        <v>0.313751909697779</v>
      </c>
    </row>
    <row r="28" spans="1:5" ht="12.75">
      <c r="A28" s="5">
        <f t="shared" si="4"/>
        <v>1.7000000000000004</v>
      </c>
      <c r="B28">
        <f t="shared" si="0"/>
        <v>640</v>
      </c>
      <c r="C28">
        <f t="shared" si="1"/>
        <v>5312</v>
      </c>
      <c r="D28" s="17">
        <f t="shared" si="2"/>
        <v>0.0004027673261318122</v>
      </c>
      <c r="E28" s="20">
        <f t="shared" si="3"/>
        <v>0.3529490575717119</v>
      </c>
    </row>
    <row r="29" spans="1:5" ht="12.75">
      <c r="A29" s="5">
        <f t="shared" si="4"/>
        <v>1.8000000000000005</v>
      </c>
      <c r="B29">
        <f t="shared" si="0"/>
        <v>640</v>
      </c>
      <c r="C29">
        <f t="shared" si="1"/>
        <v>5248</v>
      </c>
      <c r="D29" s="17">
        <f t="shared" si="2"/>
        <v>0.0004241291418861514</v>
      </c>
      <c r="E29" s="20">
        <f t="shared" si="3"/>
        <v>0.39429524553950746</v>
      </c>
    </row>
    <row r="30" spans="1:5" ht="12.75">
      <c r="A30" s="5">
        <f t="shared" si="4"/>
        <v>1.9000000000000006</v>
      </c>
      <c r="B30">
        <f t="shared" si="0"/>
        <v>640</v>
      </c>
      <c r="C30">
        <f t="shared" si="1"/>
        <v>5184</v>
      </c>
      <c r="D30" s="17">
        <f t="shared" si="2"/>
        <v>0.0004452320265404379</v>
      </c>
      <c r="E30" s="20">
        <f t="shared" si="3"/>
        <v>0.43776457531253826</v>
      </c>
    </row>
    <row r="31" spans="1:5" ht="12.75">
      <c r="A31" s="5">
        <f t="shared" si="4"/>
        <v>2.0000000000000004</v>
      </c>
      <c r="B31">
        <f t="shared" si="0"/>
        <v>640</v>
      </c>
      <c r="C31">
        <f t="shared" si="1"/>
        <v>5120</v>
      </c>
      <c r="D31" s="17">
        <f t="shared" si="2"/>
        <v>0.00046607598009467186</v>
      </c>
      <c r="E31" s="20">
        <f t="shared" si="3"/>
        <v>0.48333114860217696</v>
      </c>
    </row>
    <row r="32" spans="1:5" ht="12.75">
      <c r="A32" s="5">
        <f t="shared" si="4"/>
        <v>2.1000000000000005</v>
      </c>
      <c r="B32">
        <f t="shared" si="0"/>
        <v>640</v>
      </c>
      <c r="C32">
        <f t="shared" si="1"/>
        <v>5056</v>
      </c>
      <c r="D32" s="17">
        <f t="shared" si="2"/>
        <v>0.00048666100254885316</v>
      </c>
      <c r="E32" s="20">
        <f t="shared" si="3"/>
        <v>0.5309690671197964</v>
      </c>
    </row>
    <row r="33" spans="1:5" ht="12.75">
      <c r="A33" s="5">
        <f t="shared" si="4"/>
        <v>2.2000000000000006</v>
      </c>
      <c r="B33">
        <f t="shared" si="0"/>
        <v>640</v>
      </c>
      <c r="C33">
        <f t="shared" si="1"/>
        <v>4992</v>
      </c>
      <c r="D33" s="17">
        <f t="shared" si="2"/>
        <v>0.0005069870939029819</v>
      </c>
      <c r="E33" s="20">
        <f t="shared" si="3"/>
        <v>0.5806524325767694</v>
      </c>
    </row>
    <row r="34" spans="1:5" ht="12.75">
      <c r="A34" s="5">
        <f t="shared" si="4"/>
        <v>2.3000000000000007</v>
      </c>
      <c r="B34">
        <f t="shared" si="0"/>
        <v>640</v>
      </c>
      <c r="C34">
        <f t="shared" si="1"/>
        <v>4928</v>
      </c>
      <c r="D34" s="17">
        <f t="shared" si="2"/>
        <v>0.0005270542541570579</v>
      </c>
      <c r="E34" s="20">
        <f t="shared" si="3"/>
        <v>0.6323553466844686</v>
      </c>
    </row>
    <row r="35" spans="1:5" ht="12.75">
      <c r="A35" s="5">
        <f t="shared" si="4"/>
        <v>2.400000000000001</v>
      </c>
      <c r="B35">
        <f t="shared" si="0"/>
        <v>640</v>
      </c>
      <c r="C35">
        <f t="shared" si="1"/>
        <v>4864</v>
      </c>
      <c r="D35" s="17">
        <f t="shared" si="2"/>
        <v>0.0005468624833110816</v>
      </c>
      <c r="E35" s="20">
        <f t="shared" si="3"/>
        <v>0.6860519111542667</v>
      </c>
    </row>
    <row r="36" spans="1:5" ht="12.75">
      <c r="A36" s="5">
        <f t="shared" si="4"/>
        <v>2.500000000000001</v>
      </c>
      <c r="B36">
        <f t="shared" si="0"/>
        <v>640</v>
      </c>
      <c r="C36">
        <f t="shared" si="1"/>
        <v>4800</v>
      </c>
      <c r="D36" s="17">
        <f t="shared" si="2"/>
        <v>0.0005664117813650526</v>
      </c>
      <c r="E36" s="20">
        <f t="shared" si="3"/>
        <v>0.7417162276975368</v>
      </c>
    </row>
    <row r="37" spans="1:5" ht="12.75">
      <c r="A37" s="5">
        <f t="shared" si="4"/>
        <v>2.600000000000001</v>
      </c>
      <c r="B37">
        <f t="shared" si="0"/>
        <v>640</v>
      </c>
      <c r="C37">
        <f t="shared" si="1"/>
        <v>4735.999999999999</v>
      </c>
      <c r="D37" s="17">
        <f t="shared" si="2"/>
        <v>0.0005857021483189709</v>
      </c>
      <c r="E37" s="20">
        <f t="shared" si="3"/>
        <v>0.799322398025651</v>
      </c>
    </row>
    <row r="38" spans="1:5" ht="12.75">
      <c r="A38" s="5">
        <f t="shared" si="4"/>
        <v>2.700000000000001</v>
      </c>
      <c r="B38">
        <f t="shared" si="0"/>
        <v>640</v>
      </c>
      <c r="C38">
        <f t="shared" si="1"/>
        <v>4671.999999999999</v>
      </c>
      <c r="D38" s="17">
        <f t="shared" si="2"/>
        <v>0.0006047335841728367</v>
      </c>
      <c r="E38" s="20">
        <f t="shared" si="3"/>
        <v>0.8588445238499824</v>
      </c>
    </row>
    <row r="39" spans="1:5" ht="12.75">
      <c r="A39" s="5">
        <f t="shared" si="4"/>
        <v>2.800000000000001</v>
      </c>
      <c r="B39">
        <f t="shared" si="0"/>
        <v>640</v>
      </c>
      <c r="C39">
        <f t="shared" si="1"/>
        <v>4607.999999999999</v>
      </c>
      <c r="D39" s="17">
        <f t="shared" si="2"/>
        <v>0.0006235060889266499</v>
      </c>
      <c r="E39" s="20">
        <f t="shared" si="3"/>
        <v>0.920256706881904</v>
      </c>
    </row>
    <row r="40" spans="1:5" ht="12.75">
      <c r="A40" s="5">
        <f t="shared" si="4"/>
        <v>2.9000000000000012</v>
      </c>
      <c r="B40">
        <f t="shared" si="0"/>
        <v>640</v>
      </c>
      <c r="C40">
        <f t="shared" si="1"/>
        <v>4543.999999999999</v>
      </c>
      <c r="D40" s="17">
        <f t="shared" si="2"/>
        <v>0.0006420196625804104</v>
      </c>
      <c r="E40" s="20">
        <f t="shared" si="3"/>
        <v>0.9835330488327879</v>
      </c>
    </row>
    <row r="41" spans="1:5" ht="12.75">
      <c r="A41" s="5">
        <f t="shared" si="4"/>
        <v>3.0000000000000013</v>
      </c>
      <c r="B41">
        <f t="shared" si="0"/>
        <v>640</v>
      </c>
      <c r="C41">
        <f t="shared" si="1"/>
        <v>4479.999999999999</v>
      </c>
      <c r="D41" s="17">
        <f t="shared" si="2"/>
        <v>0.0006602743051341184</v>
      </c>
      <c r="E41" s="20">
        <f t="shared" si="3"/>
        <v>1.0486476514140073</v>
      </c>
    </row>
    <row r="42" spans="1:5" ht="12.75">
      <c r="A42" s="5">
        <f t="shared" si="4"/>
        <v>3.1000000000000014</v>
      </c>
      <c r="B42">
        <f t="shared" si="0"/>
        <v>640</v>
      </c>
      <c r="C42">
        <f t="shared" si="1"/>
        <v>4415.999999999999</v>
      </c>
      <c r="D42" s="17">
        <f t="shared" si="2"/>
        <v>0.0006782700165877737</v>
      </c>
      <c r="E42" s="20">
        <f t="shared" si="3"/>
        <v>1.115574616336935</v>
      </c>
    </row>
    <row r="43" spans="1:5" ht="12.75">
      <c r="A43" s="5">
        <f t="shared" si="4"/>
        <v>3.2000000000000015</v>
      </c>
      <c r="B43">
        <f aca="true" t="shared" si="5" ref="B43:B74">F</f>
        <v>640</v>
      </c>
      <c r="C43">
        <f aca="true" t="shared" si="6" ref="C43:C74">-F*x+F*PORTEE</f>
        <v>4351.999999999999</v>
      </c>
      <c r="D43" s="17">
        <f aca="true" t="shared" si="7" ref="D43:D74">(-0.5*F*x*10^3*x*10^3+F*PORTEE*10^3*x*10^3)/(E*INERTIE*10^4)</f>
        <v>0.0006960067969413767</v>
      </c>
      <c r="E43" s="20">
        <f aca="true" t="shared" si="8" ref="E43:E74">(-F*x*x*x*10^9*0.1667+0.5*F*PORTEE*1000*x*x*10^6)/(E*INERTIE*10^4)</f>
        <v>1.1842880453129438</v>
      </c>
    </row>
    <row r="44" spans="1:5" ht="12.75">
      <c r="A44" s="5">
        <f aca="true" t="shared" si="9" ref="A44:A75">IF(A43&lt;PORTEE,A43+(PORTEE/100),"")</f>
        <v>3.3000000000000016</v>
      </c>
      <c r="B44">
        <f t="shared" si="5"/>
        <v>640</v>
      </c>
      <c r="C44">
        <f t="shared" si="6"/>
        <v>4287.999999999999</v>
      </c>
      <c r="D44" s="17">
        <f t="shared" si="7"/>
        <v>0.0007134846461949269</v>
      </c>
      <c r="E44" s="20">
        <f t="shared" si="8"/>
        <v>1.2547620400534059</v>
      </c>
    </row>
    <row r="45" spans="1:5" ht="12.75">
      <c r="A45" s="5">
        <f t="shared" si="9"/>
        <v>3.4000000000000017</v>
      </c>
      <c r="B45">
        <f t="shared" si="5"/>
        <v>640</v>
      </c>
      <c r="C45">
        <f t="shared" si="6"/>
        <v>4223.999999999999</v>
      </c>
      <c r="D45" s="17">
        <f t="shared" si="7"/>
        <v>0.0007307035643484245</v>
      </c>
      <c r="E45" s="20">
        <f t="shared" si="8"/>
        <v>1.3269707022696942</v>
      </c>
    </row>
    <row r="46" spans="1:5" ht="12.75">
      <c r="A46" s="5">
        <f t="shared" si="9"/>
        <v>3.5000000000000018</v>
      </c>
      <c r="B46">
        <f t="shared" si="5"/>
        <v>640</v>
      </c>
      <c r="C46">
        <f t="shared" si="6"/>
        <v>4159.999999999999</v>
      </c>
      <c r="D46" s="17">
        <f t="shared" si="7"/>
        <v>0.0007476635514018695</v>
      </c>
      <c r="E46" s="20">
        <f t="shared" si="8"/>
        <v>1.4008881336731818</v>
      </c>
    </row>
    <row r="47" spans="1:5" ht="12.75">
      <c r="A47" s="5">
        <f t="shared" si="9"/>
        <v>3.600000000000002</v>
      </c>
      <c r="B47">
        <f t="shared" si="5"/>
        <v>640</v>
      </c>
      <c r="C47">
        <f t="shared" si="6"/>
        <v>4095.9999999999986</v>
      </c>
      <c r="D47" s="17">
        <f t="shared" si="7"/>
        <v>0.0007643646073552619</v>
      </c>
      <c r="E47" s="20">
        <f t="shared" si="8"/>
        <v>1.4764884359752413</v>
      </c>
    </row>
    <row r="48" spans="1:5" ht="12.75">
      <c r="A48" s="5">
        <f t="shared" si="9"/>
        <v>3.700000000000002</v>
      </c>
      <c r="B48">
        <f t="shared" si="5"/>
        <v>640</v>
      </c>
      <c r="C48">
        <f t="shared" si="6"/>
        <v>4031.9999999999986</v>
      </c>
      <c r="D48" s="17">
        <f t="shared" si="7"/>
        <v>0.0007808067322086017</v>
      </c>
      <c r="E48" s="20">
        <f t="shared" si="8"/>
        <v>1.5537457108872452</v>
      </c>
    </row>
    <row r="49" spans="1:5" ht="12.75">
      <c r="A49" s="5">
        <f t="shared" si="9"/>
        <v>3.800000000000002</v>
      </c>
      <c r="B49">
        <f t="shared" si="5"/>
        <v>640</v>
      </c>
      <c r="C49">
        <f t="shared" si="6"/>
        <v>3967.9999999999986</v>
      </c>
      <c r="D49" s="17">
        <f t="shared" si="7"/>
        <v>0.0007969899259618889</v>
      </c>
      <c r="E49" s="20">
        <f t="shared" si="8"/>
        <v>1.6326340601205667</v>
      </c>
    </row>
    <row r="50" spans="1:5" ht="12.75">
      <c r="A50" s="5">
        <f t="shared" si="9"/>
        <v>3.900000000000002</v>
      </c>
      <c r="B50">
        <f t="shared" si="5"/>
        <v>640</v>
      </c>
      <c r="C50">
        <f t="shared" si="6"/>
        <v>3903.9999999999986</v>
      </c>
      <c r="D50" s="17">
        <f t="shared" si="7"/>
        <v>0.0008129141886151235</v>
      </c>
      <c r="E50" s="20">
        <f t="shared" si="8"/>
        <v>1.713127585386578</v>
      </c>
    </row>
    <row r="51" spans="1:5" ht="12.75">
      <c r="A51" s="5">
        <f t="shared" si="9"/>
        <v>4.000000000000002</v>
      </c>
      <c r="B51">
        <f t="shared" si="5"/>
        <v>640</v>
      </c>
      <c r="C51">
        <f t="shared" si="6"/>
        <v>3839.999999999999</v>
      </c>
      <c r="D51" s="17">
        <f t="shared" si="7"/>
        <v>0.0008285795201683055</v>
      </c>
      <c r="E51" s="20">
        <f t="shared" si="8"/>
        <v>1.7952003883966516</v>
      </c>
    </row>
    <row r="52" spans="1:5" ht="12.75">
      <c r="A52" s="5">
        <f t="shared" si="9"/>
        <v>4.100000000000001</v>
      </c>
      <c r="B52">
        <f t="shared" si="5"/>
        <v>640</v>
      </c>
      <c r="C52">
        <f t="shared" si="6"/>
        <v>3775.999999999999</v>
      </c>
      <c r="D52" s="17">
        <f t="shared" si="7"/>
        <v>0.0008439859206214348</v>
      </c>
      <c r="E52" s="20">
        <f t="shared" si="8"/>
        <v>1.878826570862161</v>
      </c>
    </row>
    <row r="53" spans="1:5" ht="12.75">
      <c r="A53" s="5">
        <f t="shared" si="9"/>
        <v>4.200000000000001</v>
      </c>
      <c r="B53">
        <f t="shared" si="5"/>
        <v>640</v>
      </c>
      <c r="C53">
        <f t="shared" si="6"/>
        <v>3711.999999999999</v>
      </c>
      <c r="D53" s="17">
        <f t="shared" si="7"/>
        <v>0.0008591333899745117</v>
      </c>
      <c r="E53" s="20">
        <f t="shared" si="8"/>
        <v>1.9639802344944783</v>
      </c>
    </row>
    <row r="54" spans="1:5" ht="12.75">
      <c r="A54" s="5">
        <f t="shared" si="9"/>
        <v>4.300000000000001</v>
      </c>
      <c r="B54">
        <f t="shared" si="5"/>
        <v>640</v>
      </c>
      <c r="C54">
        <f t="shared" si="6"/>
        <v>3647.9999999999995</v>
      </c>
      <c r="D54" s="17">
        <f t="shared" si="7"/>
        <v>0.0008740219282275357</v>
      </c>
      <c r="E54" s="20">
        <f t="shared" si="8"/>
        <v>2.050635481004977</v>
      </c>
    </row>
    <row r="55" spans="1:5" ht="12.75">
      <c r="A55" s="5">
        <f t="shared" si="9"/>
        <v>4.4</v>
      </c>
      <c r="B55">
        <f t="shared" si="5"/>
        <v>640</v>
      </c>
      <c r="C55">
        <f t="shared" si="6"/>
        <v>3584</v>
      </c>
      <c r="D55" s="17">
        <f t="shared" si="7"/>
        <v>0.0008886515353805075</v>
      </c>
      <c r="E55" s="20">
        <f t="shared" si="8"/>
        <v>2.1387664121050296</v>
      </c>
    </row>
    <row r="56" spans="1:5" ht="12.75">
      <c r="A56" s="5">
        <f t="shared" si="9"/>
        <v>4.5</v>
      </c>
      <c r="B56">
        <f t="shared" si="5"/>
        <v>640</v>
      </c>
      <c r="C56">
        <f t="shared" si="6"/>
        <v>3520</v>
      </c>
      <c r="D56" s="17">
        <f t="shared" si="7"/>
        <v>0.0009030222114334264</v>
      </c>
      <c r="E56" s="20">
        <f t="shared" si="8"/>
        <v>2.228347129506008</v>
      </c>
    </row>
    <row r="57" spans="1:5" ht="12.75">
      <c r="A57" s="5">
        <f t="shared" si="9"/>
        <v>4.6</v>
      </c>
      <c r="B57">
        <f t="shared" si="5"/>
        <v>640</v>
      </c>
      <c r="C57">
        <f t="shared" si="6"/>
        <v>3456</v>
      </c>
      <c r="D57" s="17">
        <f t="shared" si="7"/>
        <v>0.0009171339563862926</v>
      </c>
      <c r="E57" s="20">
        <f t="shared" si="8"/>
        <v>2.3193517349192856</v>
      </c>
    </row>
    <row r="58" spans="1:5" ht="12.75">
      <c r="A58" s="5">
        <f t="shared" si="9"/>
        <v>4.699999999999999</v>
      </c>
      <c r="B58">
        <f t="shared" si="5"/>
        <v>640</v>
      </c>
      <c r="C58">
        <f t="shared" si="6"/>
        <v>3392.0000000000005</v>
      </c>
      <c r="D58" s="17">
        <f t="shared" si="7"/>
        <v>0.0009309867702391067</v>
      </c>
      <c r="E58" s="20">
        <f t="shared" si="8"/>
        <v>2.4117543300562363</v>
      </c>
    </row>
    <row r="59" spans="1:5" ht="12.75">
      <c r="A59" s="5">
        <f t="shared" si="9"/>
        <v>4.799999999999999</v>
      </c>
      <c r="B59">
        <f t="shared" si="5"/>
        <v>640</v>
      </c>
      <c r="C59">
        <f t="shared" si="6"/>
        <v>3328.000000000001</v>
      </c>
      <c r="D59" s="17">
        <f t="shared" si="7"/>
        <v>0.0009445806529918678</v>
      </c>
      <c r="E59" s="20">
        <f t="shared" si="8"/>
        <v>2.5055290166282305</v>
      </c>
    </row>
    <row r="60" spans="1:5" ht="12.75">
      <c r="A60" s="5">
        <f t="shared" si="9"/>
        <v>4.899999999999999</v>
      </c>
      <c r="B60">
        <f t="shared" si="5"/>
        <v>640</v>
      </c>
      <c r="C60">
        <f t="shared" si="6"/>
        <v>3264.000000000001</v>
      </c>
      <c r="D60" s="17">
        <f t="shared" si="7"/>
        <v>0.0009579156046445764</v>
      </c>
      <c r="E60" s="20">
        <f t="shared" si="8"/>
        <v>2.600649896346643</v>
      </c>
    </row>
    <row r="61" spans="1:5" ht="12.75">
      <c r="A61" s="5">
        <f t="shared" si="9"/>
        <v>4.999999999999998</v>
      </c>
      <c r="B61">
        <f t="shared" si="5"/>
        <v>640</v>
      </c>
      <c r="C61">
        <f t="shared" si="6"/>
        <v>3200.000000000001</v>
      </c>
      <c r="D61" s="17">
        <f t="shared" si="7"/>
        <v>0.0009709916251972324</v>
      </c>
      <c r="E61" s="20">
        <f t="shared" si="8"/>
        <v>2.697091070922845</v>
      </c>
    </row>
    <row r="62" spans="1:5" ht="12.75">
      <c r="A62" s="5">
        <f t="shared" si="9"/>
        <v>5.099999999999998</v>
      </c>
      <c r="B62">
        <f t="shared" si="5"/>
        <v>640</v>
      </c>
      <c r="C62">
        <f t="shared" si="6"/>
        <v>3136.0000000000014</v>
      </c>
      <c r="D62" s="17">
        <f t="shared" si="7"/>
        <v>0.000983808714649836</v>
      </c>
      <c r="E62" s="20">
        <f t="shared" si="8"/>
        <v>2.7948266420682097</v>
      </c>
    </row>
    <row r="63" spans="1:5" ht="12.75">
      <c r="A63" s="5">
        <f t="shared" si="9"/>
        <v>5.1999999999999975</v>
      </c>
      <c r="B63">
        <f t="shared" si="5"/>
        <v>640</v>
      </c>
      <c r="C63">
        <f t="shared" si="6"/>
        <v>3072.000000000002</v>
      </c>
      <c r="D63" s="17">
        <f t="shared" si="7"/>
        <v>0.0009963668730023868</v>
      </c>
      <c r="E63" s="20">
        <f t="shared" si="8"/>
        <v>2.8938307114941106</v>
      </c>
    </row>
    <row r="64" spans="1:5" ht="12.75">
      <c r="A64" s="5">
        <f t="shared" si="9"/>
        <v>5.299999999999997</v>
      </c>
      <c r="B64">
        <f t="shared" si="5"/>
        <v>640</v>
      </c>
      <c r="C64">
        <f t="shared" si="6"/>
        <v>3008.000000000002</v>
      </c>
      <c r="D64" s="17">
        <f t="shared" si="7"/>
        <v>0.001008666100254885</v>
      </c>
      <c r="E64" s="20">
        <f t="shared" si="8"/>
        <v>2.9940773809119205</v>
      </c>
    </row>
    <row r="65" spans="1:5" ht="12.75">
      <c r="A65" s="5">
        <f t="shared" si="9"/>
        <v>5.399999999999997</v>
      </c>
      <c r="B65">
        <f t="shared" si="5"/>
        <v>640</v>
      </c>
      <c r="C65">
        <f t="shared" si="6"/>
        <v>2944.000000000002</v>
      </c>
      <c r="D65" s="17">
        <f t="shared" si="7"/>
        <v>0.0010207063964073305</v>
      </c>
      <c r="E65" s="20">
        <f t="shared" si="8"/>
        <v>3.09554075203301</v>
      </c>
    </row>
    <row r="66" spans="1:5" ht="12.75">
      <c r="A66" s="5">
        <f t="shared" si="9"/>
        <v>5.4999999999999964</v>
      </c>
      <c r="B66">
        <f t="shared" si="5"/>
        <v>640</v>
      </c>
      <c r="C66">
        <f t="shared" si="6"/>
        <v>2880.0000000000023</v>
      </c>
      <c r="D66" s="17">
        <f t="shared" si="7"/>
        <v>0.0010324877614597237</v>
      </c>
      <c r="E66" s="20">
        <f t="shared" si="8"/>
        <v>3.1981949265687546</v>
      </c>
    </row>
    <row r="67" spans="1:5" ht="12.75">
      <c r="A67" s="5">
        <f t="shared" si="9"/>
        <v>5.599999999999996</v>
      </c>
      <c r="B67">
        <f t="shared" si="5"/>
        <v>640</v>
      </c>
      <c r="C67">
        <f t="shared" si="6"/>
        <v>2816.0000000000027</v>
      </c>
      <c r="D67" s="17">
        <f t="shared" si="7"/>
        <v>0.0010440101954120643</v>
      </c>
      <c r="E67" s="20">
        <f t="shared" si="8"/>
        <v>3.3020140062305257</v>
      </c>
    </row>
    <row r="68" spans="1:5" ht="12.75">
      <c r="A68" s="5">
        <f t="shared" si="9"/>
        <v>5.699999999999996</v>
      </c>
      <c r="B68">
        <f t="shared" si="5"/>
        <v>640</v>
      </c>
      <c r="C68">
        <f t="shared" si="6"/>
        <v>2752.0000000000027</v>
      </c>
      <c r="D68" s="17">
        <f t="shared" si="7"/>
        <v>0.001055273698264352</v>
      </c>
      <c r="E68" s="20">
        <f t="shared" si="8"/>
        <v>3.4069720927296956</v>
      </c>
    </row>
    <row r="69" spans="1:5" ht="12.75">
      <c r="A69" s="5">
        <f t="shared" si="9"/>
        <v>5.799999999999995</v>
      </c>
      <c r="B69">
        <f t="shared" si="5"/>
        <v>640</v>
      </c>
      <c r="C69">
        <f t="shared" si="6"/>
        <v>2688.0000000000027</v>
      </c>
      <c r="D69" s="17">
        <f t="shared" si="7"/>
        <v>0.0010662782700165871</v>
      </c>
      <c r="E69" s="20">
        <f t="shared" si="8"/>
        <v>3.513043287777638</v>
      </c>
    </row>
    <row r="70" spans="1:5" ht="12.75">
      <c r="A70" s="5">
        <f t="shared" si="9"/>
        <v>5.899999999999995</v>
      </c>
      <c r="B70">
        <f t="shared" si="5"/>
        <v>640</v>
      </c>
      <c r="C70">
        <f t="shared" si="6"/>
        <v>2624.000000000003</v>
      </c>
      <c r="D70" s="17">
        <f t="shared" si="7"/>
        <v>0.00107702391066877</v>
      </c>
      <c r="E70" s="20">
        <f t="shared" si="8"/>
        <v>3.620201693085726</v>
      </c>
    </row>
    <row r="71" spans="1:5" ht="12.75">
      <c r="A71" s="5">
        <f t="shared" si="9"/>
        <v>5.999999999999995</v>
      </c>
      <c r="B71">
        <f t="shared" si="5"/>
        <v>640</v>
      </c>
      <c r="C71">
        <f t="shared" si="6"/>
        <v>2560.0000000000036</v>
      </c>
      <c r="D71" s="17">
        <f t="shared" si="7"/>
        <v>0.0010875106202209</v>
      </c>
      <c r="E71" s="20">
        <f t="shared" si="8"/>
        <v>3.7284214103653297</v>
      </c>
    </row>
    <row r="72" spans="1:5" ht="12.75">
      <c r="A72" s="5">
        <f t="shared" si="9"/>
        <v>6.099999999999994</v>
      </c>
      <c r="B72">
        <f t="shared" si="5"/>
        <v>640</v>
      </c>
      <c r="C72">
        <f t="shared" si="6"/>
        <v>2496.0000000000036</v>
      </c>
      <c r="D72" s="17">
        <f t="shared" si="7"/>
        <v>0.0010977383986729775</v>
      </c>
      <c r="E72" s="20">
        <f t="shared" si="8"/>
        <v>3.837676541327825</v>
      </c>
    </row>
    <row r="73" spans="1:5" ht="12.75">
      <c r="A73" s="5">
        <f t="shared" si="9"/>
        <v>6.199999999999994</v>
      </c>
      <c r="B73">
        <f t="shared" si="5"/>
        <v>640</v>
      </c>
      <c r="C73">
        <f t="shared" si="6"/>
        <v>2432.0000000000036</v>
      </c>
      <c r="D73" s="17">
        <f t="shared" si="7"/>
        <v>0.0011077072460250023</v>
      </c>
      <c r="E73" s="20">
        <f t="shared" si="8"/>
        <v>3.947941187684583</v>
      </c>
    </row>
    <row r="74" spans="1:5" ht="12.75">
      <c r="A74" s="5">
        <f t="shared" si="9"/>
        <v>6.299999999999994</v>
      </c>
      <c r="B74">
        <f t="shared" si="5"/>
        <v>640</v>
      </c>
      <c r="C74">
        <f t="shared" si="6"/>
        <v>2368.000000000004</v>
      </c>
      <c r="D74" s="17">
        <f t="shared" si="7"/>
        <v>0.001117417162276975</v>
      </c>
      <c r="E74" s="20">
        <f t="shared" si="8"/>
        <v>4.059189451146977</v>
      </c>
    </row>
    <row r="75" spans="1:5" ht="12.75">
      <c r="A75" s="5">
        <f t="shared" si="9"/>
        <v>6.399999999999993</v>
      </c>
      <c r="B75">
        <f aca="true" t="shared" si="10" ref="B75:B111">F</f>
        <v>640</v>
      </c>
      <c r="C75">
        <f aca="true" t="shared" si="11" ref="C75:C111">-F*x+F*PORTEE</f>
        <v>2304.0000000000045</v>
      </c>
      <c r="D75" s="17">
        <f aca="true" t="shared" si="12" ref="D75:D111">(-0.5*F*x*10^3*x*10^3+F*PORTEE*10^3*x*10^3)/(E*INERTIE*10^4)</f>
        <v>0.0011268681474288945</v>
      </c>
      <c r="E75" s="20">
        <f aca="true" t="shared" si="13" ref="E75:E111">(-F*x*x*x*10^9*0.1667+0.5*F*PORTEE*1000*x*x*10^6)/(E*INERTIE*10^4)</f>
        <v>4.171395433426379</v>
      </c>
    </row>
    <row r="76" spans="1:5" ht="12.75">
      <c r="A76" s="5">
        <f aca="true" t="shared" si="14" ref="A76:A111">IF(A75&lt;PORTEE,A75+(PORTEE/100),"")</f>
        <v>6.499999999999993</v>
      </c>
      <c r="B76">
        <f t="shared" si="10"/>
        <v>640</v>
      </c>
      <c r="C76">
        <f t="shared" si="11"/>
        <v>2240.0000000000045</v>
      </c>
      <c r="D76" s="17">
        <f t="shared" si="12"/>
        <v>0.0011360602014807617</v>
      </c>
      <c r="E76" s="20">
        <f t="shared" si="13"/>
        <v>4.2845332362341635</v>
      </c>
    </row>
    <row r="77" spans="1:5" ht="12.75">
      <c r="A77" s="5">
        <f t="shared" si="14"/>
        <v>6.5999999999999925</v>
      </c>
      <c r="B77">
        <f t="shared" si="10"/>
        <v>640</v>
      </c>
      <c r="C77">
        <f t="shared" si="11"/>
        <v>2176.0000000000045</v>
      </c>
      <c r="D77" s="17">
        <f t="shared" si="12"/>
        <v>0.0011449933244325763</v>
      </c>
      <c r="E77" s="20">
        <f t="shared" si="13"/>
        <v>4.398576961281702</v>
      </c>
    </row>
    <row r="78" spans="1:5" ht="12.75">
      <c r="A78" s="5">
        <f t="shared" si="14"/>
        <v>6.699999999999992</v>
      </c>
      <c r="B78">
        <f t="shared" si="10"/>
        <v>640</v>
      </c>
      <c r="C78">
        <f t="shared" si="11"/>
        <v>2112.0000000000055</v>
      </c>
      <c r="D78" s="17">
        <f t="shared" si="12"/>
        <v>0.0011536675162843381</v>
      </c>
      <c r="E78" s="20">
        <f t="shared" si="13"/>
        <v>4.513500710280367</v>
      </c>
    </row>
    <row r="79" spans="1:5" ht="12.75">
      <c r="A79" s="5">
        <f t="shared" si="14"/>
        <v>6.799999999999992</v>
      </c>
      <c r="B79">
        <f t="shared" si="10"/>
        <v>640</v>
      </c>
      <c r="C79">
        <f t="shared" si="11"/>
        <v>2048.0000000000055</v>
      </c>
      <c r="D79" s="17">
        <f t="shared" si="12"/>
        <v>0.0011620827770360475</v>
      </c>
      <c r="E79" s="20">
        <f t="shared" si="13"/>
        <v>4.629278584941529</v>
      </c>
    </row>
    <row r="80" spans="1:5" ht="12.75">
      <c r="A80" s="5">
        <f t="shared" si="14"/>
        <v>6.8999999999999915</v>
      </c>
      <c r="B80">
        <f t="shared" si="10"/>
        <v>640</v>
      </c>
      <c r="C80">
        <f t="shared" si="11"/>
        <v>1984.0000000000055</v>
      </c>
      <c r="D80" s="17">
        <f t="shared" si="12"/>
        <v>0.0011702391066877042</v>
      </c>
      <c r="E80" s="20">
        <f t="shared" si="13"/>
        <v>4.745884686976566</v>
      </c>
    </row>
    <row r="81" spans="1:5" ht="12.75">
      <c r="A81" s="5">
        <f t="shared" si="14"/>
        <v>6.999999999999991</v>
      </c>
      <c r="B81">
        <f t="shared" si="10"/>
        <v>640</v>
      </c>
      <c r="C81">
        <f t="shared" si="11"/>
        <v>1920.0000000000055</v>
      </c>
      <c r="D81" s="17">
        <f t="shared" si="12"/>
        <v>0.001178136505239308</v>
      </c>
      <c r="E81" s="20">
        <f t="shared" si="13"/>
        <v>4.863293118096846</v>
      </c>
    </row>
    <row r="82" spans="1:5" ht="12.75">
      <c r="A82" s="5">
        <f t="shared" si="14"/>
        <v>7.099999999999991</v>
      </c>
      <c r="B82">
        <f t="shared" si="10"/>
        <v>640</v>
      </c>
      <c r="C82">
        <f t="shared" si="11"/>
        <v>1856.0000000000055</v>
      </c>
      <c r="D82" s="17">
        <f t="shared" si="12"/>
        <v>0.0011857749726908596</v>
      </c>
      <c r="E82" s="20">
        <f t="shared" si="13"/>
        <v>4.981477980013746</v>
      </c>
    </row>
    <row r="83" spans="1:5" ht="12.75">
      <c r="A83" s="5">
        <f t="shared" si="14"/>
        <v>7.19999999999999</v>
      </c>
      <c r="B83">
        <f t="shared" si="10"/>
        <v>640</v>
      </c>
      <c r="C83">
        <f t="shared" si="11"/>
        <v>1792.0000000000064</v>
      </c>
      <c r="D83" s="17">
        <f t="shared" si="12"/>
        <v>0.001193154509042359</v>
      </c>
      <c r="E83" s="20">
        <f t="shared" si="13"/>
        <v>5.100413374438634</v>
      </c>
    </row>
    <row r="84" spans="1:5" ht="12.75">
      <c r="A84" s="5">
        <f t="shared" si="14"/>
        <v>7.29999999999999</v>
      </c>
      <c r="B84">
        <f t="shared" si="10"/>
        <v>640</v>
      </c>
      <c r="C84">
        <f t="shared" si="11"/>
        <v>1728.0000000000064</v>
      </c>
      <c r="D84" s="17">
        <f t="shared" si="12"/>
        <v>0.0012002751142938049</v>
      </c>
      <c r="E84" s="20">
        <f t="shared" si="13"/>
        <v>5.220073403082886</v>
      </c>
    </row>
    <row r="85" spans="1:5" ht="12.75">
      <c r="A85" s="5">
        <f t="shared" si="14"/>
        <v>7.39999999999999</v>
      </c>
      <c r="B85">
        <f t="shared" si="10"/>
        <v>640</v>
      </c>
      <c r="C85">
        <f t="shared" si="11"/>
        <v>1664.0000000000064</v>
      </c>
      <c r="D85" s="17">
        <f t="shared" si="12"/>
        <v>0.0012071367884451988</v>
      </c>
      <c r="E85" s="20">
        <f t="shared" si="13"/>
        <v>5.340432167657875</v>
      </c>
    </row>
    <row r="86" spans="1:5" ht="12.75">
      <c r="A86" s="5">
        <f t="shared" si="14"/>
        <v>7.499999999999989</v>
      </c>
      <c r="B86">
        <f t="shared" si="10"/>
        <v>640</v>
      </c>
      <c r="C86">
        <f t="shared" si="11"/>
        <v>1600.0000000000073</v>
      </c>
      <c r="D86" s="17">
        <f t="shared" si="12"/>
        <v>0.0012137395314965403</v>
      </c>
      <c r="E86" s="20">
        <f t="shared" si="13"/>
        <v>5.461463769874973</v>
      </c>
    </row>
    <row r="87" spans="1:5" ht="12.75">
      <c r="A87" s="5">
        <f t="shared" si="14"/>
        <v>7.599999999999989</v>
      </c>
      <c r="B87">
        <f t="shared" si="10"/>
        <v>640</v>
      </c>
      <c r="C87">
        <f t="shared" si="11"/>
        <v>1536.0000000000073</v>
      </c>
      <c r="D87" s="17">
        <f t="shared" si="12"/>
        <v>0.001220083343447829</v>
      </c>
      <c r="E87" s="20">
        <f t="shared" si="13"/>
        <v>5.583142311445551</v>
      </c>
    </row>
    <row r="88" spans="1:5" ht="12.75">
      <c r="A88" s="5">
        <f t="shared" si="14"/>
        <v>7.699999999999989</v>
      </c>
      <c r="B88">
        <f t="shared" si="10"/>
        <v>640</v>
      </c>
      <c r="C88">
        <f t="shared" si="11"/>
        <v>1472.0000000000073</v>
      </c>
      <c r="D88" s="17">
        <f t="shared" si="12"/>
        <v>0.0012261682242990647</v>
      </c>
      <c r="E88" s="20">
        <f t="shared" si="13"/>
        <v>5.705441894080983</v>
      </c>
    </row>
    <row r="89" spans="1:5" ht="12.75">
      <c r="A89" s="5">
        <f t="shared" si="14"/>
        <v>7.799999999999988</v>
      </c>
      <c r="B89">
        <f t="shared" si="10"/>
        <v>640</v>
      </c>
      <c r="C89">
        <f t="shared" si="11"/>
        <v>1408.0000000000073</v>
      </c>
      <c r="D89" s="17">
        <f t="shared" si="12"/>
        <v>0.001231994174050248</v>
      </c>
      <c r="E89" s="20">
        <f t="shared" si="13"/>
        <v>5.828336619492641</v>
      </c>
    </row>
    <row r="90" spans="1:5" ht="12.75">
      <c r="A90" s="5">
        <f t="shared" si="14"/>
        <v>7.899999999999988</v>
      </c>
      <c r="B90">
        <f t="shared" si="10"/>
        <v>640</v>
      </c>
      <c r="C90">
        <f t="shared" si="11"/>
        <v>1344.0000000000073</v>
      </c>
      <c r="D90" s="17">
        <f t="shared" si="12"/>
        <v>0.001237561192701379</v>
      </c>
      <c r="E90" s="20">
        <f t="shared" si="13"/>
        <v>5.951800589391901</v>
      </c>
    </row>
    <row r="91" spans="1:5" ht="12.75">
      <c r="A91" s="5">
        <f t="shared" si="14"/>
        <v>7.999999999999988</v>
      </c>
      <c r="B91">
        <f t="shared" si="10"/>
        <v>640</v>
      </c>
      <c r="C91">
        <f t="shared" si="11"/>
        <v>1280.0000000000082</v>
      </c>
      <c r="D91" s="17">
        <f t="shared" si="12"/>
        <v>0.0012428692802524573</v>
      </c>
      <c r="E91" s="20">
        <f t="shared" si="13"/>
        <v>6.075807905490134</v>
      </c>
    </row>
    <row r="92" spans="1:5" ht="12.75">
      <c r="A92" s="5">
        <f t="shared" si="14"/>
        <v>8.099999999999987</v>
      </c>
      <c r="B92">
        <f t="shared" si="10"/>
        <v>640</v>
      </c>
      <c r="C92">
        <f t="shared" si="11"/>
        <v>1216.0000000000082</v>
      </c>
      <c r="D92" s="17">
        <f t="shared" si="12"/>
        <v>0.0012479184367034828</v>
      </c>
      <c r="E92" s="20">
        <f t="shared" si="13"/>
        <v>6.20033266949871</v>
      </c>
    </row>
    <row r="93" spans="1:5" ht="12.75">
      <c r="A93" s="5">
        <f t="shared" si="14"/>
        <v>8.199999999999987</v>
      </c>
      <c r="B93">
        <f t="shared" si="10"/>
        <v>640</v>
      </c>
      <c r="C93">
        <f t="shared" si="11"/>
        <v>1152.0000000000082</v>
      </c>
      <c r="D93" s="17">
        <f t="shared" si="12"/>
        <v>0.001252708662054456</v>
      </c>
      <c r="E93" s="20">
        <f t="shared" si="13"/>
        <v>6.325348983129006</v>
      </c>
    </row>
    <row r="94" spans="1:5" ht="12.75">
      <c r="A94" s="5">
        <f t="shared" si="14"/>
        <v>8.299999999999986</v>
      </c>
      <c r="B94">
        <f t="shared" si="10"/>
        <v>640</v>
      </c>
      <c r="C94">
        <f t="shared" si="11"/>
        <v>1088.000000000009</v>
      </c>
      <c r="D94" s="17">
        <f t="shared" si="12"/>
        <v>0.0012572399563053763</v>
      </c>
      <c r="E94" s="20">
        <f t="shared" si="13"/>
        <v>6.450830948092389</v>
      </c>
    </row>
    <row r="95" spans="1:5" ht="12.75">
      <c r="A95" s="5">
        <f t="shared" si="14"/>
        <v>8.399999999999986</v>
      </c>
      <c r="B95">
        <f t="shared" si="10"/>
        <v>640</v>
      </c>
      <c r="C95">
        <f t="shared" si="11"/>
        <v>1024.000000000009</v>
      </c>
      <c r="D95" s="17">
        <f t="shared" si="12"/>
        <v>0.001261512319456244</v>
      </c>
      <c r="E95" s="20">
        <f t="shared" si="13"/>
        <v>6.576752666100237</v>
      </c>
    </row>
    <row r="96" spans="1:5" ht="12.75">
      <c r="A96" s="5">
        <f t="shared" si="14"/>
        <v>8.499999999999986</v>
      </c>
      <c r="B96">
        <f t="shared" si="10"/>
        <v>640</v>
      </c>
      <c r="C96">
        <f t="shared" si="11"/>
        <v>960.0000000000091</v>
      </c>
      <c r="D96" s="17">
        <f t="shared" si="12"/>
        <v>0.0012655257515070595</v>
      </c>
      <c r="E96" s="20">
        <f t="shared" si="13"/>
        <v>6.703088238863922</v>
      </c>
    </row>
    <row r="97" spans="1:5" ht="12.75">
      <c r="A97" s="5">
        <f t="shared" si="14"/>
        <v>8.599999999999985</v>
      </c>
      <c r="B97">
        <f t="shared" si="10"/>
        <v>640</v>
      </c>
      <c r="C97">
        <f t="shared" si="11"/>
        <v>896.0000000000091</v>
      </c>
      <c r="D97" s="17">
        <f t="shared" si="12"/>
        <v>0.0012692802524578218</v>
      </c>
      <c r="E97" s="20">
        <f t="shared" si="13"/>
        <v>6.829811768094815</v>
      </c>
    </row>
    <row r="98" spans="1:5" ht="12.75">
      <c r="A98" s="5">
        <f t="shared" si="14"/>
        <v>8.699999999999985</v>
      </c>
      <c r="B98">
        <f t="shared" si="10"/>
        <v>640</v>
      </c>
      <c r="C98">
        <f t="shared" si="11"/>
        <v>832.0000000000091</v>
      </c>
      <c r="D98" s="17">
        <f t="shared" si="12"/>
        <v>0.001272775822308532</v>
      </c>
      <c r="E98" s="20">
        <f t="shared" si="13"/>
        <v>6.956897355504289</v>
      </c>
    </row>
    <row r="99" spans="1:5" ht="12.75">
      <c r="A99" s="5">
        <f t="shared" si="14"/>
        <v>8.799999999999985</v>
      </c>
      <c r="B99">
        <f t="shared" si="10"/>
        <v>640</v>
      </c>
      <c r="C99">
        <f t="shared" si="11"/>
        <v>768.00000000001</v>
      </c>
      <c r="D99" s="17">
        <f t="shared" si="12"/>
        <v>0.0012760124610591895</v>
      </c>
      <c r="E99" s="20">
        <f t="shared" si="13"/>
        <v>7.084319102803718</v>
      </c>
    </row>
    <row r="100" spans="1:5" ht="12.75">
      <c r="A100" s="5">
        <f t="shared" si="14"/>
        <v>8.899999999999984</v>
      </c>
      <c r="B100">
        <f t="shared" si="10"/>
        <v>640</v>
      </c>
      <c r="C100">
        <f t="shared" si="11"/>
        <v>704.00000000001</v>
      </c>
      <c r="D100" s="17">
        <f t="shared" si="12"/>
        <v>0.0012789901687097944</v>
      </c>
      <c r="E100" s="20">
        <f t="shared" si="13"/>
        <v>7.212051111704476</v>
      </c>
    </row>
    <row r="101" spans="1:5" ht="12.75">
      <c r="A101" s="5">
        <f t="shared" si="14"/>
        <v>8.999999999999984</v>
      </c>
      <c r="B101">
        <f t="shared" si="10"/>
        <v>640</v>
      </c>
      <c r="C101">
        <f t="shared" si="11"/>
        <v>640.00000000001</v>
      </c>
      <c r="D101" s="17">
        <f t="shared" si="12"/>
        <v>0.0012817089452603465</v>
      </c>
      <c r="E101" s="20">
        <f t="shared" si="13"/>
        <v>7.34006748391793</v>
      </c>
    </row>
    <row r="102" spans="1:5" ht="12.75">
      <c r="A102" s="5">
        <f t="shared" si="14"/>
        <v>9.099999999999984</v>
      </c>
      <c r="B102">
        <f t="shared" si="10"/>
        <v>640</v>
      </c>
      <c r="C102">
        <f t="shared" si="11"/>
        <v>576.0000000000109</v>
      </c>
      <c r="D102" s="17">
        <f t="shared" si="12"/>
        <v>0.0012841687907108462</v>
      </c>
      <c r="E102" s="20">
        <f t="shared" si="13"/>
        <v>7.4683423211554585</v>
      </c>
    </row>
    <row r="103" spans="1:5" ht="12.75">
      <c r="A103" s="5">
        <f t="shared" si="14"/>
        <v>9.199999999999983</v>
      </c>
      <c r="B103">
        <f t="shared" si="10"/>
        <v>640</v>
      </c>
      <c r="C103">
        <f t="shared" si="11"/>
        <v>512.0000000000109</v>
      </c>
      <c r="D103" s="17">
        <f t="shared" si="12"/>
        <v>0.0012863697050612935</v>
      </c>
      <c r="E103" s="20">
        <f t="shared" si="13"/>
        <v>7.5968497251284335</v>
      </c>
    </row>
    <row r="104" spans="1:5" ht="12.75">
      <c r="A104" s="5">
        <f t="shared" si="14"/>
        <v>9.299999999999983</v>
      </c>
      <c r="B104">
        <f t="shared" si="10"/>
        <v>640</v>
      </c>
      <c r="C104">
        <f t="shared" si="11"/>
        <v>448.0000000000109</v>
      </c>
      <c r="D104" s="17">
        <f t="shared" si="12"/>
        <v>0.001288311688311688</v>
      </c>
      <c r="E104" s="20">
        <f t="shared" si="13"/>
        <v>7.725563797548226</v>
      </c>
    </row>
    <row r="105" spans="1:5" ht="12.75">
      <c r="A105" s="5">
        <f t="shared" si="14"/>
        <v>9.399999999999983</v>
      </c>
      <c r="B105">
        <f t="shared" si="10"/>
        <v>640</v>
      </c>
      <c r="C105">
        <f t="shared" si="11"/>
        <v>384.0000000000109</v>
      </c>
      <c r="D105" s="17">
        <f t="shared" si="12"/>
        <v>0.0012899947404620296</v>
      </c>
      <c r="E105" s="20">
        <f t="shared" si="13"/>
        <v>7.854458640126206</v>
      </c>
    </row>
    <row r="106" spans="1:5" ht="12.75">
      <c r="A106" s="5">
        <f t="shared" si="14"/>
        <v>9.499999999999982</v>
      </c>
      <c r="B106">
        <f t="shared" si="10"/>
        <v>640</v>
      </c>
      <c r="C106">
        <f t="shared" si="11"/>
        <v>320.0000000000109</v>
      </c>
      <c r="D106" s="17">
        <f t="shared" si="12"/>
        <v>0.001291418861512319</v>
      </c>
      <c r="E106" s="20">
        <f t="shared" si="13"/>
        <v>7.983508354573752</v>
      </c>
    </row>
    <row r="107" spans="1:5" ht="12.75">
      <c r="A107" s="5">
        <f t="shared" si="14"/>
        <v>9.599999999999982</v>
      </c>
      <c r="B107">
        <f t="shared" si="10"/>
        <v>640</v>
      </c>
      <c r="C107">
        <f t="shared" si="11"/>
        <v>256.0000000000118</v>
      </c>
      <c r="D107" s="17">
        <f t="shared" si="12"/>
        <v>0.0012925840514625558</v>
      </c>
      <c r="E107" s="20">
        <f t="shared" si="13"/>
        <v>8.112687042602234</v>
      </c>
    </row>
    <row r="108" spans="1:5" ht="12.75">
      <c r="A108" s="5">
        <f t="shared" si="14"/>
        <v>9.699999999999982</v>
      </c>
      <c r="B108">
        <f t="shared" si="10"/>
        <v>640</v>
      </c>
      <c r="C108">
        <f t="shared" si="11"/>
        <v>192.00000000001182</v>
      </c>
      <c r="D108" s="17">
        <f t="shared" si="12"/>
        <v>0.00129349031031274</v>
      </c>
      <c r="E108" s="20">
        <f t="shared" si="13"/>
        <v>8.241968805923026</v>
      </c>
    </row>
    <row r="109" spans="1:5" ht="12.75">
      <c r="A109" s="5">
        <f t="shared" si="14"/>
        <v>9.799999999999981</v>
      </c>
      <c r="B109">
        <f t="shared" si="10"/>
        <v>640</v>
      </c>
      <c r="C109">
        <f t="shared" si="11"/>
        <v>128.00000000001182</v>
      </c>
      <c r="D109" s="17">
        <f t="shared" si="12"/>
        <v>0.0012941376380628715</v>
      </c>
      <c r="E109" s="20">
        <f t="shared" si="13"/>
        <v>8.371327746247498</v>
      </c>
    </row>
    <row r="110" spans="1:5" ht="12.75">
      <c r="A110" s="5">
        <f t="shared" si="14"/>
        <v>9.89999999999998</v>
      </c>
      <c r="B110">
        <f t="shared" si="10"/>
        <v>640</v>
      </c>
      <c r="C110">
        <f t="shared" si="11"/>
        <v>64.00000000001273</v>
      </c>
      <c r="D110" s="17">
        <f t="shared" si="12"/>
        <v>0.0012945260347129507</v>
      </c>
      <c r="E110" s="20">
        <f t="shared" si="13"/>
        <v>8.500737965287026</v>
      </c>
    </row>
    <row r="111" spans="1:5" ht="12.75">
      <c r="A111" s="5">
        <f t="shared" si="14"/>
        <v>9.99999999999998</v>
      </c>
      <c r="B111">
        <f t="shared" si="10"/>
        <v>640</v>
      </c>
      <c r="C111">
        <f t="shared" si="11"/>
        <v>1.2732925824820995E-11</v>
      </c>
      <c r="D111" s="17">
        <f t="shared" si="12"/>
        <v>0.0012946555002629767</v>
      </c>
      <c r="E111" s="20">
        <f t="shared" si="13"/>
        <v>8.63017356475298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1"/>
  <sheetViews>
    <sheetView workbookViewId="0" topLeftCell="A1">
      <selection activeCell="E11" sqref="E11"/>
    </sheetView>
  </sheetViews>
  <sheetFormatPr defaultColWidth="11.421875" defaultRowHeight="12.75"/>
  <cols>
    <col min="2" max="2" width="12.421875" style="0" bestFit="1" customWidth="1"/>
    <col min="3" max="3" width="17.00390625" style="0" bestFit="1" customWidth="1"/>
  </cols>
  <sheetData>
    <row r="1" ht="12.75">
      <c r="A1" s="11" t="s">
        <v>21</v>
      </c>
    </row>
    <row r="9" spans="1:5" ht="12.75">
      <c r="A9" s="6" t="s">
        <v>0</v>
      </c>
      <c r="B9" s="2" t="s">
        <v>2</v>
      </c>
      <c r="C9" s="8" t="s">
        <v>8</v>
      </c>
      <c r="D9" s="18" t="s">
        <v>5</v>
      </c>
      <c r="E9" s="21" t="s">
        <v>6</v>
      </c>
    </row>
    <row r="10" spans="1:5" ht="12.75">
      <c r="A10" s="7" t="s">
        <v>1</v>
      </c>
      <c r="B10" s="3" t="s">
        <v>3</v>
      </c>
      <c r="C10" s="9" t="s">
        <v>4</v>
      </c>
      <c r="D10" s="19" t="s">
        <v>9</v>
      </c>
      <c r="E10" s="21" t="s">
        <v>7</v>
      </c>
    </row>
    <row r="11" spans="1:5" ht="12.75">
      <c r="A11">
        <v>0</v>
      </c>
      <c r="B11">
        <f>0</f>
        <v>0</v>
      </c>
      <c r="C11">
        <f aca="true" t="shared" si="0" ref="C11:C42">MB</f>
        <v>-1390</v>
      </c>
      <c r="D11">
        <f aca="true" t="shared" si="1" ref="D11:D42">(MB*1000*x*10^3)/(E*INERTIE*10^4)</f>
        <v>0</v>
      </c>
      <c r="E11">
        <f aca="true" t="shared" si="2" ref="E11:E42">(MB*1000*x*x*10^6*0.5)/(E*INERTIE*10^4)</f>
        <v>0</v>
      </c>
    </row>
    <row r="12" spans="1:5" ht="12.75">
      <c r="A12">
        <f aca="true" t="shared" si="3" ref="A12:A43">IF(A11&lt;PORTEE,A11+(PORTEE/100),"")</f>
        <v>0.1</v>
      </c>
      <c r="B12">
        <f>0</f>
        <v>0</v>
      </c>
      <c r="C12">
        <f t="shared" si="0"/>
        <v>-1390</v>
      </c>
      <c r="D12">
        <f t="shared" si="1"/>
        <v>-5.623659829267306E-06</v>
      </c>
      <c r="E12">
        <f t="shared" si="2"/>
        <v>-0.0002811829914633653</v>
      </c>
    </row>
    <row r="13" spans="1:5" ht="12.75">
      <c r="A13">
        <f t="shared" si="3"/>
        <v>0.2</v>
      </c>
      <c r="B13">
        <f>0</f>
        <v>0</v>
      </c>
      <c r="C13">
        <f t="shared" si="0"/>
        <v>-1390</v>
      </c>
      <c r="D13">
        <f t="shared" si="1"/>
        <v>-1.1247319658534611E-05</v>
      </c>
      <c r="E13">
        <f t="shared" si="2"/>
        <v>-0.0011247319658534611</v>
      </c>
    </row>
    <row r="14" spans="1:5" ht="12.75">
      <c r="A14">
        <f t="shared" si="3"/>
        <v>0.30000000000000004</v>
      </c>
      <c r="B14">
        <f>0</f>
        <v>0</v>
      </c>
      <c r="C14">
        <f t="shared" si="0"/>
        <v>-1390</v>
      </c>
      <c r="D14">
        <f t="shared" si="1"/>
        <v>-1.687097948780192E-05</v>
      </c>
      <c r="E14">
        <f t="shared" si="2"/>
        <v>-0.002530646923170288</v>
      </c>
    </row>
    <row r="15" spans="1:5" ht="12.75">
      <c r="A15">
        <f t="shared" si="3"/>
        <v>0.4</v>
      </c>
      <c r="B15">
        <f>0</f>
        <v>0</v>
      </c>
      <c r="C15">
        <f t="shared" si="0"/>
        <v>-1390</v>
      </c>
      <c r="D15">
        <f t="shared" si="1"/>
        <v>-2.2494639317069223E-05</v>
      </c>
      <c r="E15">
        <f t="shared" si="2"/>
        <v>-0.0044989278634138445</v>
      </c>
    </row>
    <row r="16" spans="1:5" ht="12.75">
      <c r="A16">
        <f t="shared" si="3"/>
        <v>0.5</v>
      </c>
      <c r="B16">
        <f>0</f>
        <v>0</v>
      </c>
      <c r="C16">
        <f t="shared" si="0"/>
        <v>-1390</v>
      </c>
      <c r="D16">
        <f t="shared" si="1"/>
        <v>-2.811829914633653E-05</v>
      </c>
      <c r="E16">
        <f t="shared" si="2"/>
        <v>-0.007029574786584132</v>
      </c>
    </row>
    <row r="17" spans="1:5" ht="12.75">
      <c r="A17">
        <f t="shared" si="3"/>
        <v>0.6</v>
      </c>
      <c r="B17">
        <f>0</f>
        <v>0</v>
      </c>
      <c r="C17">
        <f t="shared" si="0"/>
        <v>-1390</v>
      </c>
      <c r="D17">
        <f t="shared" si="1"/>
        <v>-3.3741958975603836E-05</v>
      </c>
      <c r="E17">
        <f t="shared" si="2"/>
        <v>-0.010122587692681151</v>
      </c>
    </row>
    <row r="18" spans="1:5" ht="12.75">
      <c r="A18">
        <f t="shared" si="3"/>
        <v>0.7</v>
      </c>
      <c r="B18">
        <f>0</f>
        <v>0</v>
      </c>
      <c r="C18">
        <f t="shared" si="0"/>
        <v>-1390</v>
      </c>
      <c r="D18">
        <f t="shared" si="1"/>
        <v>-3.9365618804871134E-05</v>
      </c>
      <c r="E18">
        <f t="shared" si="2"/>
        <v>-0.013777966581704897</v>
      </c>
    </row>
    <row r="19" spans="1:5" ht="12.75">
      <c r="A19">
        <f t="shared" si="3"/>
        <v>0.7999999999999999</v>
      </c>
      <c r="B19">
        <f>0</f>
        <v>0</v>
      </c>
      <c r="C19">
        <f t="shared" si="0"/>
        <v>-1390</v>
      </c>
      <c r="D19">
        <f t="shared" si="1"/>
        <v>-4.4989278634138446E-05</v>
      </c>
      <c r="E19">
        <f t="shared" si="2"/>
        <v>-0.017995711453655375</v>
      </c>
    </row>
    <row r="20" spans="1:5" ht="12.75">
      <c r="A20">
        <f t="shared" si="3"/>
        <v>0.8999999999999999</v>
      </c>
      <c r="B20">
        <f>0</f>
        <v>0</v>
      </c>
      <c r="C20">
        <f t="shared" si="0"/>
        <v>-1390</v>
      </c>
      <c r="D20">
        <f t="shared" si="1"/>
        <v>-5.0612938463405744E-05</v>
      </c>
      <c r="E20">
        <f t="shared" si="2"/>
        <v>-0.022775822308532583</v>
      </c>
    </row>
    <row r="21" spans="1:5" ht="12.75">
      <c r="A21">
        <f t="shared" si="3"/>
        <v>0.9999999999999999</v>
      </c>
      <c r="B21">
        <f>0</f>
        <v>0</v>
      </c>
      <c r="C21">
        <f t="shared" si="0"/>
        <v>-1390</v>
      </c>
      <c r="D21">
        <f t="shared" si="1"/>
        <v>-5.623659829267305E-05</v>
      </c>
      <c r="E21">
        <f t="shared" si="2"/>
        <v>-0.02811829914633652</v>
      </c>
    </row>
    <row r="22" spans="1:5" ht="12.75">
      <c r="A22">
        <f t="shared" si="3"/>
        <v>1.0999999999999999</v>
      </c>
      <c r="B22">
        <f>0</f>
        <v>0</v>
      </c>
      <c r="C22">
        <f t="shared" si="0"/>
        <v>-1390</v>
      </c>
      <c r="D22">
        <f t="shared" si="1"/>
        <v>-6.186025812194036E-05</v>
      </c>
      <c r="E22">
        <f t="shared" si="2"/>
        <v>-0.03402314196706719</v>
      </c>
    </row>
    <row r="23" spans="1:5" ht="12.75">
      <c r="A23">
        <f t="shared" si="3"/>
        <v>1.2</v>
      </c>
      <c r="B23">
        <f>0</f>
        <v>0</v>
      </c>
      <c r="C23">
        <f t="shared" si="0"/>
        <v>-1390</v>
      </c>
      <c r="D23">
        <f t="shared" si="1"/>
        <v>-6.748391795120767E-05</v>
      </c>
      <c r="E23">
        <f t="shared" si="2"/>
        <v>-0.040490350770724604</v>
      </c>
    </row>
    <row r="24" spans="1:5" ht="12.75">
      <c r="A24">
        <f t="shared" si="3"/>
        <v>1.3</v>
      </c>
      <c r="B24">
        <f>0</f>
        <v>0</v>
      </c>
      <c r="C24">
        <f t="shared" si="0"/>
        <v>-1390</v>
      </c>
      <c r="D24">
        <f t="shared" si="1"/>
        <v>-7.310757778047497E-05</v>
      </c>
      <c r="E24">
        <f t="shared" si="2"/>
        <v>-0.04751992555730873</v>
      </c>
    </row>
    <row r="25" spans="1:5" ht="12.75">
      <c r="A25">
        <f t="shared" si="3"/>
        <v>1.4000000000000001</v>
      </c>
      <c r="B25">
        <f>0</f>
        <v>0</v>
      </c>
      <c r="C25">
        <f t="shared" si="0"/>
        <v>-1390</v>
      </c>
      <c r="D25">
        <f t="shared" si="1"/>
        <v>-7.87312376097423E-05</v>
      </c>
      <c r="E25">
        <f t="shared" si="2"/>
        <v>-0.05511186632681961</v>
      </c>
    </row>
    <row r="26" spans="1:5" ht="12.75">
      <c r="A26">
        <f t="shared" si="3"/>
        <v>1.5000000000000002</v>
      </c>
      <c r="B26">
        <f>0</f>
        <v>0</v>
      </c>
      <c r="C26">
        <f t="shared" si="0"/>
        <v>-1390</v>
      </c>
      <c r="D26">
        <f t="shared" si="1"/>
        <v>-8.43548974390096E-05</v>
      </c>
      <c r="E26">
        <f t="shared" si="2"/>
        <v>-0.0632661730792572</v>
      </c>
    </row>
    <row r="27" spans="1:5" ht="12.75">
      <c r="A27">
        <f t="shared" si="3"/>
        <v>1.6000000000000003</v>
      </c>
      <c r="B27">
        <f>0</f>
        <v>0</v>
      </c>
      <c r="C27">
        <f t="shared" si="0"/>
        <v>-1390</v>
      </c>
      <c r="D27">
        <f t="shared" si="1"/>
        <v>-8.997855726827692E-05</v>
      </c>
      <c r="E27">
        <f t="shared" si="2"/>
        <v>-0.07198284581462154</v>
      </c>
    </row>
    <row r="28" spans="1:5" ht="12.75">
      <c r="A28">
        <f t="shared" si="3"/>
        <v>1.7000000000000004</v>
      </c>
      <c r="B28">
        <f>0</f>
        <v>0</v>
      </c>
      <c r="C28">
        <f t="shared" si="0"/>
        <v>-1390</v>
      </c>
      <c r="D28">
        <f t="shared" si="1"/>
        <v>-9.560221709754422E-05</v>
      </c>
      <c r="E28">
        <f t="shared" si="2"/>
        <v>-0.08126188453291261</v>
      </c>
    </row>
    <row r="29" spans="1:5" ht="12.75">
      <c r="A29">
        <f t="shared" si="3"/>
        <v>1.8000000000000005</v>
      </c>
      <c r="B29">
        <f>0</f>
        <v>0</v>
      </c>
      <c r="C29">
        <f t="shared" si="0"/>
        <v>-1390</v>
      </c>
      <c r="D29">
        <f t="shared" si="1"/>
        <v>-0.00010122587692681153</v>
      </c>
      <c r="E29">
        <f t="shared" si="2"/>
        <v>-0.0911032892341304</v>
      </c>
    </row>
    <row r="30" spans="1:5" ht="12.75">
      <c r="A30">
        <f t="shared" si="3"/>
        <v>1.9000000000000006</v>
      </c>
      <c r="B30">
        <f>0</f>
        <v>0</v>
      </c>
      <c r="C30">
        <f t="shared" si="0"/>
        <v>-1390</v>
      </c>
      <c r="D30">
        <f t="shared" si="1"/>
        <v>-0.00010684953675607885</v>
      </c>
      <c r="E30">
        <f t="shared" si="2"/>
        <v>-0.10150705991827495</v>
      </c>
    </row>
    <row r="31" spans="1:5" ht="12.75">
      <c r="A31">
        <f t="shared" si="3"/>
        <v>2.0000000000000004</v>
      </c>
      <c r="B31">
        <f>0</f>
        <v>0</v>
      </c>
      <c r="C31">
        <f t="shared" si="0"/>
        <v>-1390</v>
      </c>
      <c r="D31">
        <f t="shared" si="1"/>
        <v>-0.00011247319658534614</v>
      </c>
      <c r="E31">
        <f t="shared" si="2"/>
        <v>-0.11247319658534616</v>
      </c>
    </row>
    <row r="32" spans="1:5" ht="12.75">
      <c r="A32">
        <f t="shared" si="3"/>
        <v>2.1000000000000005</v>
      </c>
      <c r="B32">
        <f>0</f>
        <v>0</v>
      </c>
      <c r="C32">
        <f t="shared" si="0"/>
        <v>-1390</v>
      </c>
      <c r="D32">
        <f t="shared" si="1"/>
        <v>-0.00011809685641461346</v>
      </c>
      <c r="E32">
        <f t="shared" si="2"/>
        <v>-0.12400169923534417</v>
      </c>
    </row>
    <row r="33" spans="1:5" ht="12.75">
      <c r="A33">
        <f t="shared" si="3"/>
        <v>2.2000000000000006</v>
      </c>
      <c r="B33">
        <f>0</f>
        <v>0</v>
      </c>
      <c r="C33">
        <f t="shared" si="0"/>
        <v>-1390</v>
      </c>
      <c r="D33">
        <f t="shared" si="1"/>
        <v>-0.00012372051624388077</v>
      </c>
      <c r="E33">
        <f t="shared" si="2"/>
        <v>-0.13609256786826887</v>
      </c>
    </row>
    <row r="34" spans="1:5" ht="12.75">
      <c r="A34">
        <f t="shared" si="3"/>
        <v>2.3000000000000007</v>
      </c>
      <c r="B34">
        <f>0</f>
        <v>0</v>
      </c>
      <c r="C34">
        <f t="shared" si="0"/>
        <v>-1390</v>
      </c>
      <c r="D34">
        <f t="shared" si="1"/>
        <v>-0.00012934417607314807</v>
      </c>
      <c r="E34">
        <f t="shared" si="2"/>
        <v>-0.14874580248412034</v>
      </c>
    </row>
    <row r="35" spans="1:5" ht="12.75">
      <c r="A35">
        <f t="shared" si="3"/>
        <v>2.400000000000001</v>
      </c>
      <c r="B35">
        <f>0</f>
        <v>0</v>
      </c>
      <c r="C35">
        <f t="shared" si="0"/>
        <v>-1390</v>
      </c>
      <c r="D35">
        <f t="shared" si="1"/>
        <v>-0.00013496783590241537</v>
      </c>
      <c r="E35">
        <f t="shared" si="2"/>
        <v>-0.1619614030828985</v>
      </c>
    </row>
    <row r="36" spans="1:5" ht="12.75">
      <c r="A36">
        <f t="shared" si="3"/>
        <v>2.500000000000001</v>
      </c>
      <c r="B36">
        <f>0</f>
        <v>0</v>
      </c>
      <c r="C36">
        <f t="shared" si="0"/>
        <v>-1390</v>
      </c>
      <c r="D36">
        <f t="shared" si="1"/>
        <v>-0.0001405914957316827</v>
      </c>
      <c r="E36">
        <f t="shared" si="2"/>
        <v>-0.17573936966460346</v>
      </c>
    </row>
    <row r="37" spans="1:5" ht="12.75">
      <c r="A37">
        <f t="shared" si="3"/>
        <v>2.600000000000001</v>
      </c>
      <c r="B37">
        <f>0</f>
        <v>0</v>
      </c>
      <c r="C37">
        <f t="shared" si="0"/>
        <v>-1390</v>
      </c>
      <c r="D37">
        <f t="shared" si="1"/>
        <v>-0.00014621515556095002</v>
      </c>
      <c r="E37">
        <f t="shared" si="2"/>
        <v>-0.1900797022292351</v>
      </c>
    </row>
    <row r="38" spans="1:5" ht="12.75">
      <c r="A38">
        <f t="shared" si="3"/>
        <v>2.700000000000001</v>
      </c>
      <c r="B38">
        <f>0</f>
        <v>0</v>
      </c>
      <c r="C38">
        <f t="shared" si="0"/>
        <v>-1390</v>
      </c>
      <c r="D38">
        <f t="shared" si="1"/>
        <v>-0.00015183881539021732</v>
      </c>
      <c r="E38">
        <f t="shared" si="2"/>
        <v>-0.20498240077679347</v>
      </c>
    </row>
    <row r="39" spans="1:5" ht="12.75">
      <c r="A39">
        <f t="shared" si="3"/>
        <v>2.800000000000001</v>
      </c>
      <c r="B39">
        <f>0</f>
        <v>0</v>
      </c>
      <c r="C39">
        <f t="shared" si="0"/>
        <v>-1390</v>
      </c>
      <c r="D39">
        <f t="shared" si="1"/>
        <v>-0.00015746247521948462</v>
      </c>
      <c r="E39">
        <f t="shared" si="2"/>
        <v>-0.2204474653072786</v>
      </c>
    </row>
    <row r="40" spans="1:5" ht="12.75">
      <c r="A40">
        <f t="shared" si="3"/>
        <v>2.9000000000000012</v>
      </c>
      <c r="B40">
        <f>0</f>
        <v>0</v>
      </c>
      <c r="C40">
        <f t="shared" si="0"/>
        <v>-1390</v>
      </c>
      <c r="D40">
        <f t="shared" si="1"/>
        <v>-0.00016308613504875194</v>
      </c>
      <c r="E40">
        <f t="shared" si="2"/>
        <v>-0.23647489582069045</v>
      </c>
    </row>
    <row r="41" spans="1:5" ht="12.75">
      <c r="A41">
        <f t="shared" si="3"/>
        <v>3.0000000000000013</v>
      </c>
      <c r="B41">
        <f>0</f>
        <v>0</v>
      </c>
      <c r="C41">
        <f t="shared" si="0"/>
        <v>-1390</v>
      </c>
      <c r="D41">
        <f t="shared" si="1"/>
        <v>-0.00016870979487801924</v>
      </c>
      <c r="E41">
        <f t="shared" si="2"/>
        <v>-0.253064692317029</v>
      </c>
    </row>
    <row r="42" spans="1:5" ht="12.75">
      <c r="A42">
        <f t="shared" si="3"/>
        <v>3.1000000000000014</v>
      </c>
      <c r="B42">
        <f>0</f>
        <v>0</v>
      </c>
      <c r="C42">
        <f t="shared" si="0"/>
        <v>-1390</v>
      </c>
      <c r="D42">
        <f t="shared" si="1"/>
        <v>-0.00017433345470728657</v>
      </c>
      <c r="E42">
        <f t="shared" si="2"/>
        <v>-0.27021685479629426</v>
      </c>
    </row>
    <row r="43" spans="1:5" ht="12.75">
      <c r="A43">
        <f t="shared" si="3"/>
        <v>3.2000000000000015</v>
      </c>
      <c r="B43">
        <f>0</f>
        <v>0</v>
      </c>
      <c r="C43">
        <f aca="true" t="shared" si="4" ref="C43:C74">MB</f>
        <v>-1390</v>
      </c>
      <c r="D43">
        <f aca="true" t="shared" si="5" ref="D43:D74">(MB*1000*x*10^3)/(E*INERTIE*10^4)</f>
        <v>-0.00017995711453655386</v>
      </c>
      <c r="E43">
        <f aca="true" t="shared" si="6" ref="E43:E74">(MB*1000*x*x*10^6*0.5)/(E*INERTIE*10^4)</f>
        <v>-0.28793138325848633</v>
      </c>
    </row>
    <row r="44" spans="1:5" ht="12.75">
      <c r="A44">
        <f aca="true" t="shared" si="7" ref="A44:A75">IF(A43&lt;PORTEE,A43+(PORTEE/100),"")</f>
        <v>3.3000000000000016</v>
      </c>
      <c r="B44">
        <f>0</f>
        <v>0</v>
      </c>
      <c r="C44">
        <f t="shared" si="4"/>
        <v>-1390</v>
      </c>
      <c r="D44">
        <f t="shared" si="5"/>
        <v>-0.00018558077436582116</v>
      </c>
      <c r="E44">
        <f t="shared" si="6"/>
        <v>-0.3062082777036051</v>
      </c>
    </row>
    <row r="45" spans="1:5" ht="12.75">
      <c r="A45">
        <f t="shared" si="7"/>
        <v>3.4000000000000017</v>
      </c>
      <c r="B45">
        <f>0</f>
        <v>0</v>
      </c>
      <c r="C45">
        <f t="shared" si="4"/>
        <v>-1390</v>
      </c>
      <c r="D45">
        <f t="shared" si="5"/>
        <v>-0.00019120443419508851</v>
      </c>
      <c r="E45">
        <f t="shared" si="6"/>
        <v>-0.32504753813165066</v>
      </c>
    </row>
    <row r="46" spans="1:5" ht="12.75">
      <c r="A46">
        <f t="shared" si="7"/>
        <v>3.5000000000000018</v>
      </c>
      <c r="B46">
        <f>0</f>
        <v>0</v>
      </c>
      <c r="C46">
        <f t="shared" si="4"/>
        <v>-1390</v>
      </c>
      <c r="D46">
        <f t="shared" si="5"/>
        <v>-0.0001968280940243558</v>
      </c>
      <c r="E46">
        <f t="shared" si="6"/>
        <v>-0.34444916454262287</v>
      </c>
    </row>
    <row r="47" spans="1:5" ht="12.75">
      <c r="A47">
        <f t="shared" si="7"/>
        <v>3.600000000000002</v>
      </c>
      <c r="B47">
        <f>0</f>
        <v>0</v>
      </c>
      <c r="C47">
        <f t="shared" si="4"/>
        <v>-1390</v>
      </c>
      <c r="D47">
        <f t="shared" si="5"/>
        <v>-0.00020245175385362314</v>
      </c>
      <c r="E47">
        <f t="shared" si="6"/>
        <v>-0.3644131569365218</v>
      </c>
    </row>
    <row r="48" spans="1:5" ht="12.75">
      <c r="A48">
        <f t="shared" si="7"/>
        <v>3.700000000000002</v>
      </c>
      <c r="B48">
        <f>0</f>
        <v>0</v>
      </c>
      <c r="C48">
        <f t="shared" si="4"/>
        <v>-1390</v>
      </c>
      <c r="D48">
        <f t="shared" si="5"/>
        <v>-0.00020807541368289044</v>
      </c>
      <c r="E48">
        <f t="shared" si="6"/>
        <v>-0.38493951531334747</v>
      </c>
    </row>
    <row r="49" spans="1:5" ht="12.75">
      <c r="A49">
        <f t="shared" si="7"/>
        <v>3.800000000000002</v>
      </c>
      <c r="B49">
        <f>0</f>
        <v>0</v>
      </c>
      <c r="C49">
        <f t="shared" si="4"/>
        <v>-1390</v>
      </c>
      <c r="D49">
        <f t="shared" si="5"/>
        <v>-0.00021369907351215773</v>
      </c>
      <c r="E49">
        <f t="shared" si="6"/>
        <v>-0.4060282396731</v>
      </c>
    </row>
    <row r="50" spans="1:5" ht="12.75">
      <c r="A50">
        <f t="shared" si="7"/>
        <v>3.900000000000002</v>
      </c>
      <c r="B50">
        <f>0</f>
        <v>0</v>
      </c>
      <c r="C50">
        <f t="shared" si="4"/>
        <v>-1390</v>
      </c>
      <c r="D50">
        <f t="shared" si="5"/>
        <v>-0.00021932273334142506</v>
      </c>
      <c r="E50">
        <f t="shared" si="6"/>
        <v>-0.42767933001577907</v>
      </c>
    </row>
    <row r="51" spans="1:5" ht="12.75">
      <c r="A51">
        <f t="shared" si="7"/>
        <v>4.000000000000002</v>
      </c>
      <c r="B51">
        <f>0</f>
        <v>0</v>
      </c>
      <c r="C51">
        <f t="shared" si="4"/>
        <v>-1390</v>
      </c>
      <c r="D51">
        <f t="shared" si="5"/>
        <v>-0.00022494639317069236</v>
      </c>
      <c r="E51">
        <f t="shared" si="6"/>
        <v>-0.44989278634138496</v>
      </c>
    </row>
    <row r="52" spans="1:5" ht="12.75">
      <c r="A52">
        <f t="shared" si="7"/>
        <v>4.100000000000001</v>
      </c>
      <c r="B52">
        <f>0</f>
        <v>0</v>
      </c>
      <c r="C52">
        <f t="shared" si="4"/>
        <v>-1390</v>
      </c>
      <c r="D52">
        <f t="shared" si="5"/>
        <v>-0.00023057005299995963</v>
      </c>
      <c r="E52">
        <f t="shared" si="6"/>
        <v>-0.4726686086499174</v>
      </c>
    </row>
    <row r="53" spans="1:5" ht="12.75">
      <c r="A53">
        <f t="shared" si="7"/>
        <v>4.200000000000001</v>
      </c>
      <c r="B53">
        <f>0</f>
        <v>0</v>
      </c>
      <c r="C53">
        <f t="shared" si="4"/>
        <v>-1390</v>
      </c>
      <c r="D53">
        <f t="shared" si="5"/>
        <v>-0.00023619371282922693</v>
      </c>
      <c r="E53">
        <f t="shared" si="6"/>
        <v>-0.49600679694137667</v>
      </c>
    </row>
    <row r="54" spans="1:5" ht="12.75">
      <c r="A54">
        <f t="shared" si="7"/>
        <v>4.300000000000001</v>
      </c>
      <c r="B54">
        <f>0</f>
        <v>0</v>
      </c>
      <c r="C54">
        <f t="shared" si="4"/>
        <v>-1390</v>
      </c>
      <c r="D54">
        <f t="shared" si="5"/>
        <v>-0.0002418173726584942</v>
      </c>
      <c r="E54">
        <f t="shared" si="6"/>
        <v>-0.5199073512157626</v>
      </c>
    </row>
    <row r="55" spans="1:5" ht="12.75">
      <c r="A55">
        <f t="shared" si="7"/>
        <v>4.4</v>
      </c>
      <c r="B55">
        <f>0</f>
        <v>0</v>
      </c>
      <c r="C55">
        <f t="shared" si="4"/>
        <v>-1390</v>
      </c>
      <c r="D55">
        <f t="shared" si="5"/>
        <v>-0.0002474410324877615</v>
      </c>
      <c r="E55">
        <f t="shared" si="6"/>
        <v>-0.5443702714730754</v>
      </c>
    </row>
    <row r="56" spans="1:5" ht="12.75">
      <c r="A56">
        <f t="shared" si="7"/>
        <v>4.5</v>
      </c>
      <c r="B56">
        <f>0</f>
        <v>0</v>
      </c>
      <c r="C56">
        <f t="shared" si="4"/>
        <v>-1390</v>
      </c>
      <c r="D56">
        <f t="shared" si="5"/>
        <v>-0.00025306469231702874</v>
      </c>
      <c r="E56">
        <f t="shared" si="6"/>
        <v>-0.5693955577133147</v>
      </c>
    </row>
    <row r="57" spans="1:5" ht="12.75">
      <c r="A57">
        <f t="shared" si="7"/>
        <v>4.6</v>
      </c>
      <c r="B57">
        <f>0</f>
        <v>0</v>
      </c>
      <c r="C57">
        <f t="shared" si="4"/>
        <v>-1390</v>
      </c>
      <c r="D57">
        <f t="shared" si="5"/>
        <v>-0.00025868835214629604</v>
      </c>
      <c r="E57">
        <f t="shared" si="6"/>
        <v>-0.5949832099364808</v>
      </c>
    </row>
    <row r="58" spans="1:5" ht="12.75">
      <c r="A58">
        <f t="shared" si="7"/>
        <v>4.699999999999999</v>
      </c>
      <c r="B58">
        <f>0</f>
        <v>0</v>
      </c>
      <c r="C58">
        <f t="shared" si="4"/>
        <v>-1390</v>
      </c>
      <c r="D58">
        <f t="shared" si="5"/>
        <v>-0.00026431201197556334</v>
      </c>
      <c r="E58">
        <f t="shared" si="6"/>
        <v>-0.6211332281425738</v>
      </c>
    </row>
    <row r="59" spans="1:5" ht="12.75">
      <c r="A59">
        <f t="shared" si="7"/>
        <v>4.799999999999999</v>
      </c>
      <c r="B59">
        <f>0</f>
        <v>0</v>
      </c>
      <c r="C59">
        <f t="shared" si="4"/>
        <v>-1390</v>
      </c>
      <c r="D59">
        <f t="shared" si="5"/>
        <v>-0.0002699356718048306</v>
      </c>
      <c r="E59">
        <f t="shared" si="6"/>
        <v>-0.6478456123315933</v>
      </c>
    </row>
    <row r="60" spans="1:5" ht="12.75">
      <c r="A60">
        <f t="shared" si="7"/>
        <v>4.899999999999999</v>
      </c>
      <c r="B60">
        <f>0</f>
        <v>0</v>
      </c>
      <c r="C60">
        <f t="shared" si="4"/>
        <v>-1390</v>
      </c>
      <c r="D60">
        <f t="shared" si="5"/>
        <v>-0.00027555933163409793</v>
      </c>
      <c r="E60">
        <f t="shared" si="6"/>
        <v>-0.6751203625035397</v>
      </c>
    </row>
    <row r="61" spans="1:5" ht="12.75">
      <c r="A61">
        <f t="shared" si="7"/>
        <v>4.999999999999998</v>
      </c>
      <c r="B61">
        <f>0</f>
        <v>0</v>
      </c>
      <c r="C61">
        <f t="shared" si="4"/>
        <v>-1390</v>
      </c>
      <c r="D61">
        <f t="shared" si="5"/>
        <v>-0.0002811829914633652</v>
      </c>
      <c r="E61">
        <f t="shared" si="6"/>
        <v>-0.7029574786584126</v>
      </c>
    </row>
    <row r="62" spans="1:5" ht="12.75">
      <c r="A62">
        <f t="shared" si="7"/>
        <v>5.099999999999998</v>
      </c>
      <c r="B62">
        <f>0</f>
        <v>0</v>
      </c>
      <c r="C62">
        <f t="shared" si="4"/>
        <v>-1390</v>
      </c>
      <c r="D62">
        <f t="shared" si="5"/>
        <v>-0.0002868066512926325</v>
      </c>
      <c r="E62">
        <f t="shared" si="6"/>
        <v>-0.7313569607962125</v>
      </c>
    </row>
    <row r="63" spans="1:5" ht="12.75">
      <c r="A63">
        <f t="shared" si="7"/>
        <v>5.1999999999999975</v>
      </c>
      <c r="B63">
        <f>0</f>
        <v>0</v>
      </c>
      <c r="C63">
        <f t="shared" si="4"/>
        <v>-1390</v>
      </c>
      <c r="D63">
        <f t="shared" si="5"/>
        <v>-0.00029243031112189977</v>
      </c>
      <c r="E63">
        <f t="shared" si="6"/>
        <v>-0.7603188089169389</v>
      </c>
    </row>
    <row r="64" spans="1:5" ht="12.75">
      <c r="A64">
        <f t="shared" si="7"/>
        <v>5.299999999999997</v>
      </c>
      <c r="B64">
        <f>0</f>
        <v>0</v>
      </c>
      <c r="C64">
        <f t="shared" si="4"/>
        <v>-1390</v>
      </c>
      <c r="D64">
        <f t="shared" si="5"/>
        <v>-0.00029805397095116707</v>
      </c>
      <c r="E64">
        <f t="shared" si="6"/>
        <v>-0.7898430230205923</v>
      </c>
    </row>
    <row r="65" spans="1:5" ht="12.75">
      <c r="A65">
        <f t="shared" si="7"/>
        <v>5.399999999999997</v>
      </c>
      <c r="B65">
        <f>0</f>
        <v>0</v>
      </c>
      <c r="C65">
        <f t="shared" si="4"/>
        <v>-1390</v>
      </c>
      <c r="D65">
        <f t="shared" si="5"/>
        <v>-0.0003036776307804343</v>
      </c>
      <c r="E65">
        <f t="shared" si="6"/>
        <v>-0.8199296031071721</v>
      </c>
    </row>
    <row r="66" spans="1:5" ht="12.75">
      <c r="A66">
        <f t="shared" si="7"/>
        <v>5.4999999999999964</v>
      </c>
      <c r="B66">
        <f>0</f>
        <v>0</v>
      </c>
      <c r="C66">
        <f t="shared" si="4"/>
        <v>-1390</v>
      </c>
      <c r="D66">
        <f t="shared" si="5"/>
        <v>-0.0003093012906097016</v>
      </c>
      <c r="E66">
        <f t="shared" si="6"/>
        <v>-0.850578549176679</v>
      </c>
    </row>
    <row r="67" spans="1:5" ht="12.75">
      <c r="A67">
        <f t="shared" si="7"/>
        <v>5.599999999999996</v>
      </c>
      <c r="B67">
        <f>0</f>
        <v>0</v>
      </c>
      <c r="C67">
        <f t="shared" si="4"/>
        <v>-1390</v>
      </c>
      <c r="D67">
        <f t="shared" si="5"/>
        <v>-0.0003149249504389689</v>
      </c>
      <c r="E67">
        <f t="shared" si="6"/>
        <v>-0.8817898612291123</v>
      </c>
    </row>
    <row r="68" spans="1:5" ht="12.75">
      <c r="A68">
        <f t="shared" si="7"/>
        <v>5.699999999999996</v>
      </c>
      <c r="B68">
        <f>0</f>
        <v>0</v>
      </c>
      <c r="C68">
        <f t="shared" si="4"/>
        <v>-1390</v>
      </c>
      <c r="D68">
        <f t="shared" si="5"/>
        <v>-0.0003205486102682362</v>
      </c>
      <c r="E68">
        <f t="shared" si="6"/>
        <v>-0.9135635392644724</v>
      </c>
    </row>
    <row r="69" spans="1:5" ht="12.75">
      <c r="A69">
        <f t="shared" si="7"/>
        <v>5.799999999999995</v>
      </c>
      <c r="B69">
        <f>0</f>
        <v>0</v>
      </c>
      <c r="C69">
        <f t="shared" si="4"/>
        <v>-1390</v>
      </c>
      <c r="D69">
        <f t="shared" si="5"/>
        <v>-0.00032617227009750345</v>
      </c>
      <c r="E69">
        <f t="shared" si="6"/>
        <v>-0.9458995832827592</v>
      </c>
    </row>
    <row r="70" spans="1:5" ht="12.75">
      <c r="A70">
        <f t="shared" si="7"/>
        <v>5.899999999999995</v>
      </c>
      <c r="B70">
        <f>0</f>
        <v>0</v>
      </c>
      <c r="C70">
        <f t="shared" si="4"/>
        <v>-1390</v>
      </c>
      <c r="D70">
        <f t="shared" si="5"/>
        <v>-0.0003317959299267708</v>
      </c>
      <c r="E70">
        <f t="shared" si="6"/>
        <v>-0.978797993283973</v>
      </c>
    </row>
    <row r="71" spans="1:5" ht="12.75">
      <c r="A71">
        <f t="shared" si="7"/>
        <v>5.999999999999995</v>
      </c>
      <c r="B71">
        <f>0</f>
        <v>0</v>
      </c>
      <c r="C71">
        <f t="shared" si="4"/>
        <v>-1390</v>
      </c>
      <c r="D71">
        <f t="shared" si="5"/>
        <v>-0.00033741958975603805</v>
      </c>
      <c r="E71">
        <f t="shared" si="6"/>
        <v>-1.0122587692681133</v>
      </c>
    </row>
    <row r="72" spans="1:5" ht="12.75">
      <c r="A72">
        <f t="shared" si="7"/>
        <v>6.099999999999994</v>
      </c>
      <c r="B72">
        <f>0</f>
        <v>0</v>
      </c>
      <c r="C72">
        <f t="shared" si="4"/>
        <v>-1390</v>
      </c>
      <c r="D72">
        <f t="shared" si="5"/>
        <v>-0.00034304324958530535</v>
      </c>
      <c r="E72">
        <f t="shared" si="6"/>
        <v>-1.0462819112351804</v>
      </c>
    </row>
    <row r="73" spans="1:5" ht="12.75">
      <c r="A73">
        <f t="shared" si="7"/>
        <v>6.199999999999994</v>
      </c>
      <c r="B73">
        <f>0</f>
        <v>0</v>
      </c>
      <c r="C73">
        <f t="shared" si="4"/>
        <v>-1390</v>
      </c>
      <c r="D73">
        <f t="shared" si="5"/>
        <v>-0.0003486669094145726</v>
      </c>
      <c r="E73">
        <f t="shared" si="6"/>
        <v>-1.080867419185174</v>
      </c>
    </row>
    <row r="74" spans="1:5" ht="12.75">
      <c r="A74">
        <f t="shared" si="7"/>
        <v>6.299999999999994</v>
      </c>
      <c r="B74">
        <f>0</f>
        <v>0</v>
      </c>
      <c r="C74">
        <f t="shared" si="4"/>
        <v>-1390</v>
      </c>
      <c r="D74">
        <f t="shared" si="5"/>
        <v>-0.0003542905692438399</v>
      </c>
      <c r="E74">
        <f t="shared" si="6"/>
        <v>-1.1160152931180947</v>
      </c>
    </row>
    <row r="75" spans="1:5" ht="12.75">
      <c r="A75">
        <f t="shared" si="7"/>
        <v>6.399999999999993</v>
      </c>
      <c r="B75">
        <f>0</f>
        <v>0</v>
      </c>
      <c r="C75">
        <f aca="true" t="shared" si="8" ref="C75:C111">MB</f>
        <v>-1390</v>
      </c>
      <c r="D75">
        <f aca="true" t="shared" si="9" ref="D75:D111">(MB*1000*x*10^3)/(E*INERTIE*10^4)</f>
        <v>-0.0003599142290731072</v>
      </c>
      <c r="E75">
        <f aca="true" t="shared" si="10" ref="E75:E111">(MB*1000*x*x*10^6*0.5)/(E*INERTIE*10^4)</f>
        <v>-1.151725533033942</v>
      </c>
    </row>
    <row r="76" spans="1:5" ht="12.75">
      <c r="A76">
        <f aca="true" t="shared" si="11" ref="A76:A111">IF(A75&lt;PORTEE,A75+(PORTEE/100),"")</f>
        <v>6.499999999999993</v>
      </c>
      <c r="B76">
        <f>0</f>
        <v>0</v>
      </c>
      <c r="C76">
        <f t="shared" si="8"/>
        <v>-1390</v>
      </c>
      <c r="D76">
        <f t="shared" si="9"/>
        <v>-0.0003655378889023745</v>
      </c>
      <c r="E76">
        <f t="shared" si="10"/>
        <v>-1.1879981389327159</v>
      </c>
    </row>
    <row r="77" spans="1:5" ht="12.75">
      <c r="A77">
        <f t="shared" si="11"/>
        <v>6.5999999999999925</v>
      </c>
      <c r="B77">
        <f>0</f>
        <v>0</v>
      </c>
      <c r="C77">
        <f t="shared" si="8"/>
        <v>-1390</v>
      </c>
      <c r="D77">
        <f t="shared" si="9"/>
        <v>-0.00037116154873164173</v>
      </c>
      <c r="E77">
        <f t="shared" si="10"/>
        <v>-1.2248331108144164</v>
      </c>
    </row>
    <row r="78" spans="1:5" ht="12.75">
      <c r="A78">
        <f t="shared" si="11"/>
        <v>6.699999999999992</v>
      </c>
      <c r="B78">
        <f>0</f>
        <v>0</v>
      </c>
      <c r="C78">
        <f t="shared" si="8"/>
        <v>-1390</v>
      </c>
      <c r="D78">
        <f t="shared" si="9"/>
        <v>-0.000376785208560909</v>
      </c>
      <c r="E78">
        <f t="shared" si="10"/>
        <v>-1.2622304486790439</v>
      </c>
    </row>
    <row r="79" spans="1:5" ht="12.75">
      <c r="A79">
        <f t="shared" si="11"/>
        <v>6.799999999999992</v>
      </c>
      <c r="B79">
        <f>0</f>
        <v>0</v>
      </c>
      <c r="C79">
        <f t="shared" si="8"/>
        <v>-1390</v>
      </c>
      <c r="D79">
        <f t="shared" si="9"/>
        <v>-0.0003824088683901763</v>
      </c>
      <c r="E79">
        <f t="shared" si="10"/>
        <v>-1.300190152526598</v>
      </c>
    </row>
    <row r="80" spans="1:5" ht="12.75">
      <c r="A80">
        <f t="shared" si="11"/>
        <v>6.8999999999999915</v>
      </c>
      <c r="B80">
        <f>0</f>
        <v>0</v>
      </c>
      <c r="C80">
        <f t="shared" si="8"/>
        <v>-1390</v>
      </c>
      <c r="D80">
        <f t="shared" si="9"/>
        <v>-0.0003880325282194436</v>
      </c>
      <c r="E80">
        <f t="shared" si="10"/>
        <v>-1.338712222357079</v>
      </c>
    </row>
    <row r="81" spans="1:5" ht="12.75">
      <c r="A81">
        <f t="shared" si="11"/>
        <v>6.999999999999991</v>
      </c>
      <c r="B81">
        <f>0</f>
        <v>0</v>
      </c>
      <c r="C81">
        <f t="shared" si="8"/>
        <v>-1390</v>
      </c>
      <c r="D81">
        <f t="shared" si="9"/>
        <v>-0.00039365618804871087</v>
      </c>
      <c r="E81">
        <f t="shared" si="10"/>
        <v>-1.3777966581704864</v>
      </c>
    </row>
    <row r="82" spans="1:5" ht="12.75">
      <c r="A82">
        <f t="shared" si="11"/>
        <v>7.099999999999991</v>
      </c>
      <c r="B82">
        <f>0</f>
        <v>0</v>
      </c>
      <c r="C82">
        <f t="shared" si="8"/>
        <v>-1390</v>
      </c>
      <c r="D82">
        <f t="shared" si="9"/>
        <v>-0.00039927984787797816</v>
      </c>
      <c r="E82">
        <f t="shared" si="10"/>
        <v>-1.4174434599668209</v>
      </c>
    </row>
    <row r="83" spans="1:5" ht="12.75">
      <c r="A83">
        <f t="shared" si="11"/>
        <v>7.19999999999999</v>
      </c>
      <c r="B83">
        <f>0</f>
        <v>0</v>
      </c>
      <c r="C83">
        <f t="shared" si="8"/>
        <v>-1390</v>
      </c>
      <c r="D83">
        <f t="shared" si="9"/>
        <v>-0.00040490350770724546</v>
      </c>
      <c r="E83">
        <f t="shared" si="10"/>
        <v>-1.457652627746082</v>
      </c>
    </row>
    <row r="84" spans="1:5" ht="12.75">
      <c r="A84">
        <f t="shared" si="11"/>
        <v>7.29999999999999</v>
      </c>
      <c r="B84">
        <f>0</f>
        <v>0</v>
      </c>
      <c r="C84">
        <f t="shared" si="8"/>
        <v>-1390</v>
      </c>
      <c r="D84">
        <f t="shared" si="9"/>
        <v>-0.0004105271675365128</v>
      </c>
      <c r="E84">
        <f t="shared" si="10"/>
        <v>-1.4984241615082698</v>
      </c>
    </row>
    <row r="85" spans="1:5" ht="12.75">
      <c r="A85">
        <f t="shared" si="11"/>
        <v>7.39999999999999</v>
      </c>
      <c r="B85">
        <f>0</f>
        <v>0</v>
      </c>
      <c r="C85">
        <f t="shared" si="8"/>
        <v>-1390</v>
      </c>
      <c r="D85">
        <f t="shared" si="9"/>
        <v>-0.00041615082736578</v>
      </c>
      <c r="E85">
        <f t="shared" si="10"/>
        <v>-1.5397580612533839</v>
      </c>
    </row>
    <row r="86" spans="1:5" ht="12.75">
      <c r="A86">
        <f t="shared" si="11"/>
        <v>7.499999999999989</v>
      </c>
      <c r="B86">
        <f>0</f>
        <v>0</v>
      </c>
      <c r="C86">
        <f t="shared" si="8"/>
        <v>-1390</v>
      </c>
      <c r="D86">
        <f t="shared" si="9"/>
        <v>-0.0004217744871950473</v>
      </c>
      <c r="E86">
        <f t="shared" si="10"/>
        <v>-1.5816543269814254</v>
      </c>
    </row>
    <row r="87" spans="1:5" ht="12.75">
      <c r="A87">
        <f t="shared" si="11"/>
        <v>7.599999999999989</v>
      </c>
      <c r="B87">
        <f>0</f>
        <v>0</v>
      </c>
      <c r="C87">
        <f t="shared" si="8"/>
        <v>-1390</v>
      </c>
      <c r="D87">
        <f t="shared" si="9"/>
        <v>-0.00042739814702431466</v>
      </c>
      <c r="E87">
        <f t="shared" si="10"/>
        <v>-1.6241129586923935</v>
      </c>
    </row>
    <row r="88" spans="1:5" ht="12.75">
      <c r="A88">
        <f t="shared" si="11"/>
        <v>7.699999999999989</v>
      </c>
      <c r="B88">
        <f>0</f>
        <v>0</v>
      </c>
      <c r="C88">
        <f t="shared" si="8"/>
        <v>-1390</v>
      </c>
      <c r="D88">
        <f t="shared" si="9"/>
        <v>-0.00043302180685358195</v>
      </c>
      <c r="E88">
        <f t="shared" si="10"/>
        <v>-1.6671339563862881</v>
      </c>
    </row>
    <row r="89" spans="1:5" ht="12.75">
      <c r="A89">
        <f t="shared" si="11"/>
        <v>7.799999999999988</v>
      </c>
      <c r="B89">
        <f>0</f>
        <v>0</v>
      </c>
      <c r="C89">
        <f t="shared" si="8"/>
        <v>-1390</v>
      </c>
      <c r="D89">
        <f t="shared" si="9"/>
        <v>-0.00043864546668284914</v>
      </c>
      <c r="E89">
        <f t="shared" si="10"/>
        <v>-1.7107173200631094</v>
      </c>
    </row>
    <row r="90" spans="1:5" ht="12.75">
      <c r="A90">
        <f t="shared" si="11"/>
        <v>7.899999999999988</v>
      </c>
      <c r="B90">
        <f>0</f>
        <v>0</v>
      </c>
      <c r="C90">
        <f t="shared" si="8"/>
        <v>-1390</v>
      </c>
      <c r="D90">
        <f t="shared" si="9"/>
        <v>-0.0004442691265121165</v>
      </c>
      <c r="E90">
        <f t="shared" si="10"/>
        <v>-1.7548630497228574</v>
      </c>
    </row>
    <row r="91" spans="1:5" ht="12.75">
      <c r="A91">
        <f t="shared" si="11"/>
        <v>7.999999999999988</v>
      </c>
      <c r="B91">
        <f>0</f>
        <v>0</v>
      </c>
      <c r="C91">
        <f t="shared" si="8"/>
        <v>-1390</v>
      </c>
      <c r="D91">
        <f t="shared" si="9"/>
        <v>-0.0004498927863413838</v>
      </c>
      <c r="E91">
        <f t="shared" si="10"/>
        <v>-1.7995711453655325</v>
      </c>
    </row>
    <row r="92" spans="1:5" ht="12.75">
      <c r="A92">
        <f t="shared" si="11"/>
        <v>8.099999999999987</v>
      </c>
      <c r="B92">
        <f>0</f>
        <v>0</v>
      </c>
      <c r="C92">
        <f t="shared" si="8"/>
        <v>-1390</v>
      </c>
      <c r="D92">
        <f t="shared" si="9"/>
        <v>-0.000455516446170651</v>
      </c>
      <c r="E92">
        <f t="shared" si="10"/>
        <v>-1.8448416069911338</v>
      </c>
    </row>
    <row r="93" spans="1:5" ht="12.75">
      <c r="A93">
        <f t="shared" si="11"/>
        <v>8.199999999999987</v>
      </c>
      <c r="B93">
        <f>0</f>
        <v>0</v>
      </c>
      <c r="C93">
        <f t="shared" si="8"/>
        <v>-1390</v>
      </c>
      <c r="D93">
        <f t="shared" si="9"/>
        <v>-0.00046114010599991834</v>
      </c>
      <c r="E93">
        <f t="shared" si="10"/>
        <v>-1.8906744345996622</v>
      </c>
    </row>
    <row r="94" spans="1:5" ht="12.75">
      <c r="A94">
        <f t="shared" si="11"/>
        <v>8.299999999999986</v>
      </c>
      <c r="B94">
        <f>0</f>
        <v>0</v>
      </c>
      <c r="C94">
        <f t="shared" si="8"/>
        <v>-1390</v>
      </c>
      <c r="D94">
        <f t="shared" si="9"/>
        <v>-0.00046676376582918563</v>
      </c>
      <c r="E94">
        <f t="shared" si="10"/>
        <v>-1.9370696281911173</v>
      </c>
    </row>
    <row r="95" spans="1:5" ht="12.75">
      <c r="A95">
        <f t="shared" si="11"/>
        <v>8.399999999999986</v>
      </c>
      <c r="B95">
        <f>0</f>
        <v>0</v>
      </c>
      <c r="C95">
        <f t="shared" si="8"/>
        <v>-1390</v>
      </c>
      <c r="D95">
        <f t="shared" si="9"/>
        <v>-0.00047238742565845293</v>
      </c>
      <c r="E95">
        <f t="shared" si="10"/>
        <v>-1.9840271877654991</v>
      </c>
    </row>
    <row r="96" spans="1:5" ht="12.75">
      <c r="A96">
        <f t="shared" si="11"/>
        <v>8.499999999999986</v>
      </c>
      <c r="B96">
        <f>0</f>
        <v>0</v>
      </c>
      <c r="C96">
        <f t="shared" si="8"/>
        <v>-1390</v>
      </c>
      <c r="D96">
        <f t="shared" si="9"/>
        <v>-0.0004780110854877202</v>
      </c>
      <c r="E96">
        <f t="shared" si="10"/>
        <v>-2.0315471133228074</v>
      </c>
    </row>
    <row r="97" spans="1:5" ht="12.75">
      <c r="A97">
        <f t="shared" si="11"/>
        <v>8.599999999999985</v>
      </c>
      <c r="B97">
        <f>0</f>
        <v>0</v>
      </c>
      <c r="C97">
        <f t="shared" si="8"/>
        <v>-1390</v>
      </c>
      <c r="D97">
        <f t="shared" si="9"/>
        <v>-0.0004836347453169875</v>
      </c>
      <c r="E97">
        <f t="shared" si="10"/>
        <v>-2.0796294048630424</v>
      </c>
    </row>
    <row r="98" spans="1:5" ht="12.75">
      <c r="A98">
        <f t="shared" si="11"/>
        <v>8.699999999999985</v>
      </c>
      <c r="B98">
        <f>0</f>
        <v>0</v>
      </c>
      <c r="C98">
        <f t="shared" si="8"/>
        <v>-1390</v>
      </c>
      <c r="D98">
        <f t="shared" si="9"/>
        <v>-0.0004892584051462548</v>
      </c>
      <c r="E98">
        <f t="shared" si="10"/>
        <v>-2.128274062386205</v>
      </c>
    </row>
    <row r="99" spans="1:5" ht="12.75">
      <c r="A99">
        <f t="shared" si="11"/>
        <v>8.799999999999985</v>
      </c>
      <c r="B99">
        <f>0</f>
        <v>0</v>
      </c>
      <c r="C99">
        <f t="shared" si="8"/>
        <v>-1390</v>
      </c>
      <c r="D99">
        <f t="shared" si="9"/>
        <v>-0.0004948820649755221</v>
      </c>
      <c r="E99">
        <f t="shared" si="10"/>
        <v>-2.177481085892293</v>
      </c>
    </row>
    <row r="100" spans="1:5" ht="12.75">
      <c r="A100">
        <f t="shared" si="11"/>
        <v>8.899999999999984</v>
      </c>
      <c r="B100">
        <f>0</f>
        <v>0</v>
      </c>
      <c r="C100">
        <f t="shared" si="8"/>
        <v>-1390</v>
      </c>
      <c r="D100">
        <f t="shared" si="9"/>
        <v>-0.0005005057248047893</v>
      </c>
      <c r="E100">
        <f t="shared" si="10"/>
        <v>-2.2272504753813087</v>
      </c>
    </row>
    <row r="101" spans="1:5" ht="12.75">
      <c r="A101">
        <f t="shared" si="11"/>
        <v>8.999999999999984</v>
      </c>
      <c r="B101">
        <f>0</f>
        <v>0</v>
      </c>
      <c r="C101">
        <f t="shared" si="8"/>
        <v>-1390</v>
      </c>
      <c r="D101">
        <f t="shared" si="9"/>
        <v>-0.0005061293846340566</v>
      </c>
      <c r="E101">
        <f t="shared" si="10"/>
        <v>-2.2775822308532505</v>
      </c>
    </row>
    <row r="102" spans="1:5" ht="12.75">
      <c r="A102">
        <f t="shared" si="11"/>
        <v>9.099999999999984</v>
      </c>
      <c r="B102">
        <f>0</f>
        <v>0</v>
      </c>
      <c r="C102">
        <f t="shared" si="8"/>
        <v>-1390</v>
      </c>
      <c r="D102">
        <f t="shared" si="9"/>
        <v>-0.000511753044463324</v>
      </c>
      <c r="E102">
        <f t="shared" si="10"/>
        <v>-2.3284763523081193</v>
      </c>
    </row>
    <row r="103" spans="1:5" ht="12.75">
      <c r="A103">
        <f t="shared" si="11"/>
        <v>9.199999999999983</v>
      </c>
      <c r="B103">
        <f>0</f>
        <v>0</v>
      </c>
      <c r="C103">
        <f t="shared" si="8"/>
        <v>-1390</v>
      </c>
      <c r="D103">
        <f t="shared" si="9"/>
        <v>-0.0005173767042925912</v>
      </c>
      <c r="E103">
        <f t="shared" si="10"/>
        <v>-2.379932839745915</v>
      </c>
    </row>
    <row r="104" spans="1:5" ht="12.75">
      <c r="A104">
        <f t="shared" si="11"/>
        <v>9.299999999999983</v>
      </c>
      <c r="B104">
        <f>0</f>
        <v>0</v>
      </c>
      <c r="C104">
        <f t="shared" si="8"/>
        <v>-1390</v>
      </c>
      <c r="D104">
        <f t="shared" si="9"/>
        <v>-0.0005230003641218585</v>
      </c>
      <c r="E104">
        <f t="shared" si="10"/>
        <v>-2.431951693166637</v>
      </c>
    </row>
    <row r="105" spans="1:5" ht="12.75">
      <c r="A105">
        <f t="shared" si="11"/>
        <v>9.399999999999983</v>
      </c>
      <c r="B105">
        <f>0</f>
        <v>0</v>
      </c>
      <c r="C105">
        <f t="shared" si="8"/>
        <v>-1390</v>
      </c>
      <c r="D105">
        <f t="shared" si="9"/>
        <v>-0.0005286240239511258</v>
      </c>
      <c r="E105">
        <f t="shared" si="10"/>
        <v>-2.484532912570286</v>
      </c>
    </row>
    <row r="106" spans="1:5" ht="12.75">
      <c r="A106">
        <f t="shared" si="11"/>
        <v>9.499999999999982</v>
      </c>
      <c r="B106">
        <f>0</f>
        <v>0</v>
      </c>
      <c r="C106">
        <f t="shared" si="8"/>
        <v>-1390</v>
      </c>
      <c r="D106">
        <f t="shared" si="9"/>
        <v>-0.000534247683780393</v>
      </c>
      <c r="E106">
        <f t="shared" si="10"/>
        <v>-2.5376764979568622</v>
      </c>
    </row>
    <row r="107" spans="1:5" ht="12.75">
      <c r="A107">
        <f t="shared" si="11"/>
        <v>9.599999999999982</v>
      </c>
      <c r="B107">
        <f>0</f>
        <v>0</v>
      </c>
      <c r="C107">
        <f t="shared" si="8"/>
        <v>-1390</v>
      </c>
      <c r="D107">
        <f t="shared" si="9"/>
        <v>-0.0005398713436096603</v>
      </c>
      <c r="E107">
        <f t="shared" si="10"/>
        <v>-2.591382449326365</v>
      </c>
    </row>
    <row r="108" spans="1:5" ht="12.75">
      <c r="A108">
        <f t="shared" si="11"/>
        <v>9.699999999999982</v>
      </c>
      <c r="B108">
        <f>0</f>
        <v>0</v>
      </c>
      <c r="C108">
        <f t="shared" si="8"/>
        <v>-1390</v>
      </c>
      <c r="D108">
        <f t="shared" si="9"/>
        <v>-0.0005454950034389276</v>
      </c>
      <c r="E108">
        <f t="shared" si="10"/>
        <v>-2.645650766678794</v>
      </c>
    </row>
    <row r="109" spans="1:5" ht="12.75">
      <c r="A109">
        <f t="shared" si="11"/>
        <v>9.799999999999981</v>
      </c>
      <c r="B109">
        <f>0</f>
        <v>0</v>
      </c>
      <c r="C109">
        <f t="shared" si="8"/>
        <v>-1390</v>
      </c>
      <c r="D109">
        <f t="shared" si="9"/>
        <v>-0.0005511186632681949</v>
      </c>
      <c r="E109">
        <f t="shared" si="10"/>
        <v>-2.7004814500141503</v>
      </c>
    </row>
    <row r="110" spans="1:5" ht="12.75">
      <c r="A110">
        <f t="shared" si="11"/>
        <v>9.89999999999998</v>
      </c>
      <c r="B110">
        <f>0</f>
        <v>0</v>
      </c>
      <c r="C110">
        <f t="shared" si="8"/>
        <v>-1390</v>
      </c>
      <c r="D110">
        <f t="shared" si="9"/>
        <v>-0.0005567423230974622</v>
      </c>
      <c r="E110">
        <f t="shared" si="10"/>
        <v>-2.7558744993324327</v>
      </c>
    </row>
    <row r="111" spans="1:5" ht="12.75">
      <c r="A111">
        <f t="shared" si="11"/>
        <v>9.99999999999998</v>
      </c>
      <c r="B111">
        <f>0</f>
        <v>0</v>
      </c>
      <c r="C111">
        <f t="shared" si="8"/>
        <v>-1390</v>
      </c>
      <c r="D111">
        <f t="shared" si="9"/>
        <v>-0.0005623659829267295</v>
      </c>
      <c r="E111">
        <f t="shared" si="10"/>
        <v>-2.811829914633642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9:E111"/>
  <sheetViews>
    <sheetView workbookViewId="0" topLeftCell="A5">
      <selection activeCell="E12" sqref="E12"/>
    </sheetView>
  </sheetViews>
  <sheetFormatPr defaultColWidth="11.421875" defaultRowHeight="12.75"/>
  <sheetData>
    <row r="9" spans="1:5" ht="12.75">
      <c r="A9" s="6" t="s">
        <v>0</v>
      </c>
      <c r="B9" s="2" t="s">
        <v>2</v>
      </c>
      <c r="C9" s="8" t="s">
        <v>8</v>
      </c>
      <c r="D9" s="18" t="s">
        <v>5</v>
      </c>
      <c r="E9" s="21" t="s">
        <v>6</v>
      </c>
    </row>
    <row r="10" spans="1:5" ht="12.75">
      <c r="A10" s="7" t="s">
        <v>1</v>
      </c>
      <c r="B10" s="3" t="s">
        <v>3</v>
      </c>
      <c r="C10" s="9" t="s">
        <v>4</v>
      </c>
      <c r="D10" s="19" t="s">
        <v>9</v>
      </c>
      <c r="E10" s="21" t="s">
        <v>7</v>
      </c>
    </row>
    <row r="11" spans="1:5" ht="12.75">
      <c r="A11">
        <v>0</v>
      </c>
      <c r="B11" s="41">
        <f>IF(x&lt;LANG1,-FORCE1,0)</f>
        <v>-1000</v>
      </c>
      <c r="C11" s="40">
        <f>IF(x&lt;LANG1,FORCE1*(x-LANG1),0)</f>
        <v>-6000</v>
      </c>
      <c r="D11" s="23">
        <f>IF(x&lt;LANG1,(FORCE1*(0.5*(x)^2*10^6-LANG1*x*10^6)/(E*INERTIE*10^4)),-(FORCE1*(LANG1)^2*10^6)/(2*E*INERTIE*10^4))</f>
        <v>0</v>
      </c>
      <c r="E11" s="25">
        <f>IF(x&lt;LANG1,1000*FORCE1*x^2*((x/3)-LANG1)/(2*E*0.01*INERTIE),1000*FORCE1*(LANG1)^2*((LANG1/3)-x)/(2*E*0.01*INERTIE))</f>
        <v>0</v>
      </c>
    </row>
    <row r="12" spans="1:5" ht="12.75">
      <c r="A12" s="5">
        <f aca="true" t="shared" si="0" ref="A12:A43">IF(A11&lt;PORTEE,A11+(PORTEE/100),"")</f>
        <v>0.1</v>
      </c>
      <c r="B12" s="41">
        <f aca="true" t="shared" si="1" ref="B12:B42">IF(x&lt;LANG1,-FORCE1,0)</f>
        <v>-1000</v>
      </c>
      <c r="C12" s="40">
        <f aca="true" t="shared" si="2" ref="C12:C42">IF(x&lt;LANG1,FORCE1*(x-LANG1),0)</f>
        <v>-5900</v>
      </c>
      <c r="D12" s="23">
        <f aca="true" t="shared" si="3" ref="D12:D42">IF(x&lt;LANG1,(FORCE1*(0.5*(x)^2*10^6-LANG1*x*10^6)/(E*INERTIE*10^4)),-(FORCE1*(LANG1)^2*10^6)/(2*E*INERTIE*10^4))</f>
        <v>-2.4072500708014732E-05</v>
      </c>
      <c r="E12" s="25">
        <f aca="true" t="shared" si="4" ref="E12:E42">IF(x&lt;LANG1,1000*FORCE1*x^2*((x/3)-LANG1)/(2*E*0.01*INERTIE),1000*FORCE1*(LANG1)^2*((LANG1/3)-x)/(2*E*0.01*INERTIE))</f>
        <v>-0.001206996534099338</v>
      </c>
    </row>
    <row r="13" spans="1:5" ht="12.75">
      <c r="A13" s="5">
        <f t="shared" si="0"/>
        <v>0.2</v>
      </c>
      <c r="B13" s="41">
        <f t="shared" si="1"/>
        <v>-1000</v>
      </c>
      <c r="C13" s="40">
        <f t="shared" si="2"/>
        <v>-5800</v>
      </c>
      <c r="D13" s="23">
        <f t="shared" si="3"/>
        <v>-4.7740421572197284E-05</v>
      </c>
      <c r="E13" s="25">
        <f t="shared" si="4"/>
        <v>-0.00480101414680854</v>
      </c>
    </row>
    <row r="14" spans="1:5" ht="12.75">
      <c r="A14" s="5">
        <f t="shared" si="0"/>
        <v>0.30000000000000004</v>
      </c>
      <c r="B14" s="41">
        <f t="shared" si="1"/>
        <v>-1000</v>
      </c>
      <c r="C14" s="40">
        <f t="shared" si="2"/>
        <v>-5700</v>
      </c>
      <c r="D14" s="23">
        <f t="shared" si="3"/>
        <v>-7.100376259254765E-05</v>
      </c>
      <c r="E14" s="25">
        <f t="shared" si="4"/>
        <v>-0.010741594853744391</v>
      </c>
    </row>
    <row r="15" spans="1:5" ht="12.75">
      <c r="A15" s="5">
        <f t="shared" si="0"/>
        <v>0.4</v>
      </c>
      <c r="B15" s="41">
        <f t="shared" si="1"/>
        <v>-1000</v>
      </c>
      <c r="C15" s="40">
        <f t="shared" si="2"/>
        <v>-5600</v>
      </c>
      <c r="D15" s="23">
        <f t="shared" si="3"/>
        <v>-9.386252376906584E-05</v>
      </c>
      <c r="E15" s="25">
        <f t="shared" si="4"/>
        <v>-0.018988280670523664</v>
      </c>
    </row>
    <row r="16" spans="1:5" ht="12.75">
      <c r="A16" s="5">
        <f t="shared" si="0"/>
        <v>0.5</v>
      </c>
      <c r="B16" s="41">
        <f t="shared" si="1"/>
        <v>-1000</v>
      </c>
      <c r="C16" s="40">
        <f t="shared" si="2"/>
        <v>-5500</v>
      </c>
      <c r="D16" s="23">
        <f t="shared" si="3"/>
        <v>-0.00011631670510175184</v>
      </c>
      <c r="E16" s="25">
        <f t="shared" si="4"/>
        <v>-0.029500613612763144</v>
      </c>
    </row>
    <row r="17" spans="1:5" ht="12.75">
      <c r="A17" s="5">
        <f t="shared" si="0"/>
        <v>0.6</v>
      </c>
      <c r="B17" s="41">
        <f t="shared" si="1"/>
        <v>-1000</v>
      </c>
      <c r="C17" s="40">
        <f t="shared" si="2"/>
        <v>-5400</v>
      </c>
      <c r="D17" s="23">
        <f t="shared" si="3"/>
        <v>-0.00013836630659060564</v>
      </c>
      <c r="E17" s="25">
        <f t="shared" si="4"/>
        <v>-0.04223813569607962</v>
      </c>
    </row>
    <row r="18" spans="1:5" ht="12.75">
      <c r="A18" s="5">
        <f t="shared" si="0"/>
        <v>0.7</v>
      </c>
      <c r="B18" s="41">
        <f t="shared" si="1"/>
        <v>-1000</v>
      </c>
      <c r="C18" s="40">
        <f t="shared" si="2"/>
        <v>-5300</v>
      </c>
      <c r="D18" s="23">
        <f t="shared" si="3"/>
        <v>-0.00016001132823562726</v>
      </c>
      <c r="E18" s="25">
        <f t="shared" si="4"/>
        <v>-0.057160388936089865</v>
      </c>
    </row>
    <row r="19" spans="1:5" ht="12.75">
      <c r="A19" s="5">
        <f t="shared" si="0"/>
        <v>0.7999999999999999</v>
      </c>
      <c r="B19" s="41">
        <f t="shared" si="1"/>
        <v>-1000</v>
      </c>
      <c r="C19" s="40">
        <f t="shared" si="2"/>
        <v>-5200</v>
      </c>
      <c r="D19" s="23">
        <f t="shared" si="3"/>
        <v>-0.00018125177003681676</v>
      </c>
      <c r="E19" s="25">
        <f t="shared" si="4"/>
        <v>-0.07422691534841067</v>
      </c>
    </row>
    <row r="20" spans="1:5" ht="12.75">
      <c r="A20" s="5">
        <f t="shared" si="0"/>
        <v>0.8999999999999999</v>
      </c>
      <c r="B20" s="41">
        <f t="shared" si="1"/>
        <v>-1000</v>
      </c>
      <c r="C20" s="40">
        <f t="shared" si="2"/>
        <v>-5100</v>
      </c>
      <c r="D20" s="23">
        <f t="shared" si="3"/>
        <v>-0.000202087631994174</v>
      </c>
      <c r="E20" s="25">
        <f t="shared" si="4"/>
        <v>-0.0933972569486588</v>
      </c>
    </row>
    <row r="21" spans="1:5" ht="12.75">
      <c r="A21" s="5">
        <f t="shared" si="0"/>
        <v>0.9999999999999999</v>
      </c>
      <c r="B21" s="41">
        <f t="shared" si="1"/>
        <v>-1000</v>
      </c>
      <c r="C21" s="40">
        <f t="shared" si="2"/>
        <v>-5000</v>
      </c>
      <c r="D21" s="23">
        <f t="shared" si="3"/>
        <v>-0.00022251891410769912</v>
      </c>
      <c r="E21" s="25">
        <f t="shared" si="4"/>
        <v>-0.11463095575245107</v>
      </c>
    </row>
    <row r="22" spans="1:5" ht="12.75">
      <c r="A22" s="5">
        <f t="shared" si="0"/>
        <v>1.0999999999999999</v>
      </c>
      <c r="B22" s="41">
        <f t="shared" si="1"/>
        <v>-1000</v>
      </c>
      <c r="C22" s="40">
        <f t="shared" si="2"/>
        <v>-4900</v>
      </c>
      <c r="D22" s="23">
        <f t="shared" si="3"/>
        <v>-0.00024254561637739207</v>
      </c>
      <c r="E22" s="25">
        <f t="shared" si="4"/>
        <v>-0.1378875537754042</v>
      </c>
    </row>
    <row r="23" spans="1:5" ht="12.75">
      <c r="A23" s="5">
        <f t="shared" si="0"/>
        <v>1.2</v>
      </c>
      <c r="B23" s="41">
        <f t="shared" si="1"/>
        <v>-1000</v>
      </c>
      <c r="C23" s="40">
        <f t="shared" si="2"/>
        <v>-4800</v>
      </c>
      <c r="D23" s="23">
        <f t="shared" si="3"/>
        <v>-0.0002621677388032528</v>
      </c>
      <c r="E23" s="25">
        <f t="shared" si="4"/>
        <v>-0.16312659303313506</v>
      </c>
    </row>
    <row r="24" spans="1:5" ht="12.75">
      <c r="A24" s="5">
        <f t="shared" si="0"/>
        <v>1.3</v>
      </c>
      <c r="B24" s="41">
        <f t="shared" si="1"/>
        <v>-1000</v>
      </c>
      <c r="C24" s="40">
        <f t="shared" si="2"/>
        <v>-4700</v>
      </c>
      <c r="D24" s="23">
        <f t="shared" si="3"/>
        <v>-0.00028138528138528144</v>
      </c>
      <c r="E24" s="25">
        <f t="shared" si="4"/>
        <v>-0.19030761554126044</v>
      </c>
    </row>
    <row r="25" spans="1:5" ht="12.75">
      <c r="A25" s="5">
        <f t="shared" si="0"/>
        <v>1.4000000000000001</v>
      </c>
      <c r="B25" s="41">
        <f t="shared" si="1"/>
        <v>-1000</v>
      </c>
      <c r="C25" s="40">
        <f t="shared" si="2"/>
        <v>-4600</v>
      </c>
      <c r="D25" s="23">
        <f t="shared" si="3"/>
        <v>-0.0003001982441234778</v>
      </c>
      <c r="E25" s="25">
        <f t="shared" si="4"/>
        <v>-0.219390163315397</v>
      </c>
    </row>
    <row r="26" spans="1:5" ht="12.75">
      <c r="A26" s="5">
        <f t="shared" si="0"/>
        <v>1.5000000000000002</v>
      </c>
      <c r="B26" s="41">
        <f t="shared" si="1"/>
        <v>-1000</v>
      </c>
      <c r="C26" s="40">
        <f t="shared" si="2"/>
        <v>-4500</v>
      </c>
      <c r="D26" s="23">
        <f t="shared" si="3"/>
        <v>-0.00031860662701784203</v>
      </c>
      <c r="E26" s="25">
        <f t="shared" si="4"/>
        <v>-0.25033377837116166</v>
      </c>
    </row>
    <row r="27" spans="1:5" ht="12.75">
      <c r="A27" s="5">
        <f t="shared" si="0"/>
        <v>1.6000000000000003</v>
      </c>
      <c r="B27" s="41">
        <f t="shared" si="1"/>
        <v>-1000</v>
      </c>
      <c r="C27" s="40">
        <f t="shared" si="2"/>
        <v>-4399.999999999999</v>
      </c>
      <c r="D27" s="23">
        <f t="shared" si="3"/>
        <v>-0.0003366104300683741</v>
      </c>
      <c r="E27" s="25">
        <f t="shared" si="4"/>
        <v>-0.28309800272417107</v>
      </c>
    </row>
    <row r="28" spans="1:5" ht="12.75">
      <c r="A28" s="5">
        <f t="shared" si="0"/>
        <v>1.7000000000000004</v>
      </c>
      <c r="B28" s="41">
        <f t="shared" si="1"/>
        <v>-1000</v>
      </c>
      <c r="C28" s="40">
        <f t="shared" si="2"/>
        <v>-4300</v>
      </c>
      <c r="D28" s="23">
        <f t="shared" si="3"/>
        <v>-0.000354209653275074</v>
      </c>
      <c r="E28" s="25">
        <f t="shared" si="4"/>
        <v>-0.3176423783900421</v>
      </c>
    </row>
    <row r="29" spans="1:5" ht="12.75">
      <c r="A29" s="5">
        <f t="shared" si="0"/>
        <v>1.8000000000000005</v>
      </c>
      <c r="B29" s="41">
        <f t="shared" si="1"/>
        <v>-1000</v>
      </c>
      <c r="C29" s="40">
        <f t="shared" si="2"/>
        <v>-4199.999999999999</v>
      </c>
      <c r="D29" s="23">
        <f t="shared" si="3"/>
        <v>-0.00037140429663794157</v>
      </c>
      <c r="E29" s="25">
        <f t="shared" si="4"/>
        <v>-0.35392644738439144</v>
      </c>
    </row>
    <row r="30" spans="1:5" ht="12.75">
      <c r="A30" s="5">
        <f t="shared" si="0"/>
        <v>1.9000000000000006</v>
      </c>
      <c r="B30" s="41">
        <f t="shared" si="1"/>
        <v>-1000</v>
      </c>
      <c r="C30" s="40">
        <f t="shared" si="2"/>
        <v>-4100</v>
      </c>
      <c r="D30" s="23">
        <f t="shared" si="3"/>
        <v>-0.00038819436015697707</v>
      </c>
      <c r="E30" s="25">
        <f t="shared" si="4"/>
        <v>-0.3919097517228361</v>
      </c>
    </row>
    <row r="31" spans="1:5" ht="12.75">
      <c r="A31" s="5">
        <f t="shared" si="0"/>
        <v>2.0000000000000004</v>
      </c>
      <c r="B31" s="41">
        <f t="shared" si="1"/>
        <v>-1000</v>
      </c>
      <c r="C31" s="40">
        <f t="shared" si="2"/>
        <v>-3999.9999999999995</v>
      </c>
      <c r="D31" s="23">
        <f t="shared" si="3"/>
        <v>-0.0004045798438321804</v>
      </c>
      <c r="E31" s="25">
        <f t="shared" si="4"/>
        <v>-0.4315518334209925</v>
      </c>
    </row>
    <row r="32" spans="1:5" ht="12.75">
      <c r="A32" s="5">
        <f t="shared" si="0"/>
        <v>2.1000000000000005</v>
      </c>
      <c r="B32" s="41">
        <f t="shared" si="1"/>
        <v>-1000</v>
      </c>
      <c r="C32" s="40">
        <f t="shared" si="2"/>
        <v>-3899.9999999999995</v>
      </c>
      <c r="D32" s="23">
        <f t="shared" si="3"/>
        <v>-0.00042056074766355157</v>
      </c>
      <c r="E32" s="25">
        <f t="shared" si="4"/>
        <v>-0.4728122344944776</v>
      </c>
    </row>
    <row r="33" spans="1:5" ht="12.75">
      <c r="A33" s="5">
        <f t="shared" si="0"/>
        <v>2.2000000000000006</v>
      </c>
      <c r="B33" s="41">
        <f t="shared" si="1"/>
        <v>-1000</v>
      </c>
      <c r="C33" s="40">
        <f t="shared" si="2"/>
        <v>-3799.9999999999995</v>
      </c>
      <c r="D33" s="23">
        <f t="shared" si="3"/>
        <v>-0.0004361370716510904</v>
      </c>
      <c r="E33" s="25">
        <f t="shared" si="4"/>
        <v>-0.5156504969589085</v>
      </c>
    </row>
    <row r="34" spans="1:5" ht="12.75">
      <c r="A34" s="5">
        <f t="shared" si="0"/>
        <v>2.3000000000000007</v>
      </c>
      <c r="B34" s="41">
        <f t="shared" si="1"/>
        <v>-1000</v>
      </c>
      <c r="C34" s="40">
        <f t="shared" si="2"/>
        <v>-3699.999999999999</v>
      </c>
      <c r="D34" s="23">
        <f t="shared" si="3"/>
        <v>-0.0004513088157947972</v>
      </c>
      <c r="E34" s="25">
        <f t="shared" si="4"/>
        <v>-0.5600261628299016</v>
      </c>
    </row>
    <row r="35" spans="1:5" ht="12.75">
      <c r="A35" s="5">
        <f t="shared" si="0"/>
        <v>2.400000000000001</v>
      </c>
      <c r="B35" s="41">
        <f t="shared" si="1"/>
        <v>-1000</v>
      </c>
      <c r="C35" s="40">
        <f t="shared" si="2"/>
        <v>-3599.999999999999</v>
      </c>
      <c r="D35" s="23">
        <f t="shared" si="3"/>
        <v>-0.00046607598009467186</v>
      </c>
      <c r="E35" s="25">
        <f t="shared" si="4"/>
        <v>-0.6058987741230736</v>
      </c>
    </row>
    <row r="36" spans="1:5" ht="12.75">
      <c r="A36" s="5">
        <f t="shared" si="0"/>
        <v>2.500000000000001</v>
      </c>
      <c r="B36" s="41">
        <f t="shared" si="1"/>
        <v>-1000</v>
      </c>
      <c r="C36" s="40">
        <f t="shared" si="2"/>
        <v>-3499.999999999999</v>
      </c>
      <c r="D36" s="23">
        <f t="shared" si="3"/>
        <v>-0.00048043856455071425</v>
      </c>
      <c r="E36" s="25">
        <f t="shared" si="4"/>
        <v>-0.6532278728540415</v>
      </c>
    </row>
    <row r="37" spans="1:5" ht="12.75">
      <c r="A37" s="5">
        <f t="shared" si="0"/>
        <v>2.600000000000001</v>
      </c>
      <c r="B37" s="41">
        <f t="shared" si="1"/>
        <v>-1000</v>
      </c>
      <c r="C37" s="40">
        <f t="shared" si="2"/>
        <v>-3399.999999999999</v>
      </c>
      <c r="D37" s="23">
        <f t="shared" si="3"/>
        <v>-0.0004943965691629245</v>
      </c>
      <c r="E37" s="25">
        <f t="shared" si="4"/>
        <v>-0.701973001038422</v>
      </c>
    </row>
    <row r="38" spans="1:5" ht="12.75">
      <c r="A38" s="5">
        <f t="shared" si="0"/>
        <v>2.700000000000001</v>
      </c>
      <c r="B38" s="41">
        <f t="shared" si="1"/>
        <v>-1000</v>
      </c>
      <c r="C38" s="40">
        <f t="shared" si="2"/>
        <v>-3299.999999999999</v>
      </c>
      <c r="D38" s="23">
        <f t="shared" si="3"/>
        <v>-0.0005079499939313025</v>
      </c>
      <c r="E38" s="25">
        <f t="shared" si="4"/>
        <v>-0.752093700691832</v>
      </c>
    </row>
    <row r="39" spans="1:5" ht="12.75">
      <c r="A39" s="5">
        <f t="shared" si="0"/>
        <v>2.800000000000001</v>
      </c>
      <c r="B39" s="41">
        <f t="shared" si="1"/>
        <v>-1000</v>
      </c>
      <c r="C39" s="40">
        <f t="shared" si="2"/>
        <v>-3199.9999999999986</v>
      </c>
      <c r="D39" s="23">
        <f t="shared" si="3"/>
        <v>-0.0005210988388558484</v>
      </c>
      <c r="E39" s="25">
        <f t="shared" si="4"/>
        <v>-0.8035495138298884</v>
      </c>
    </row>
    <row r="40" spans="1:5" ht="12.75">
      <c r="A40" s="5">
        <f t="shared" si="0"/>
        <v>2.9000000000000012</v>
      </c>
      <c r="B40" s="41">
        <f t="shared" si="1"/>
        <v>-1000</v>
      </c>
      <c r="C40" s="40">
        <f t="shared" si="2"/>
        <v>-3099.9999999999986</v>
      </c>
      <c r="D40" s="23">
        <f t="shared" si="3"/>
        <v>-0.000533843103936562</v>
      </c>
      <c r="E40" s="25">
        <f t="shared" si="4"/>
        <v>-0.8562999824682076</v>
      </c>
    </row>
    <row r="41" spans="1:5" ht="12.75">
      <c r="A41" s="5">
        <f t="shared" si="0"/>
        <v>3.0000000000000013</v>
      </c>
      <c r="B41" s="41">
        <f t="shared" si="1"/>
        <v>-1000</v>
      </c>
      <c r="C41" s="40">
        <f t="shared" si="2"/>
        <v>-2999.9999999999986</v>
      </c>
      <c r="D41" s="23">
        <f t="shared" si="3"/>
        <v>-0.0005461827891734435</v>
      </c>
      <c r="E41" s="25">
        <f t="shared" si="4"/>
        <v>-0.9103046486224063</v>
      </c>
    </row>
    <row r="42" spans="1:5" ht="12.75">
      <c r="A42" s="5">
        <f t="shared" si="0"/>
        <v>3.1000000000000014</v>
      </c>
      <c r="B42" s="41">
        <f t="shared" si="1"/>
        <v>-1000</v>
      </c>
      <c r="C42" s="40">
        <f t="shared" si="2"/>
        <v>-2899.9999999999986</v>
      </c>
      <c r="D42" s="23">
        <f t="shared" si="3"/>
        <v>-0.0005581178945664928</v>
      </c>
      <c r="E42" s="25">
        <f t="shared" si="4"/>
        <v>-0.9655230543081016</v>
      </c>
    </row>
    <row r="43" spans="1:5" ht="12.75">
      <c r="A43" s="5">
        <f t="shared" si="0"/>
        <v>3.2000000000000015</v>
      </c>
      <c r="B43" s="41">
        <f aca="true" t="shared" si="5" ref="B43:B74">IF(x&lt;LANG1,-FORCE1,0)</f>
        <v>-1000</v>
      </c>
      <c r="C43" s="40">
        <f aca="true" t="shared" si="6" ref="C43:C74">IF(x&lt;LANG1,FORCE1*(x-LANG1),0)</f>
        <v>-2799.9999999999986</v>
      </c>
      <c r="D43" s="23">
        <f aca="true" t="shared" si="7" ref="D43:D74">IF(x&lt;LANG1,(FORCE1*(0.5*(x)^2*10^6-LANG1*x*10^6)/(E*INERTIE*10^4)),-(FORCE1*(LANG1)^2*10^6)/(2*E*INERTIE*10^4))</f>
        <v>-0.0005696484201157102</v>
      </c>
      <c r="E43" s="25">
        <f aca="true" t="shared" si="8" ref="E43:E74">IF(x&lt;LANG1,1000*FORCE1*x^2*((x/3)-LANG1)/(2*E*0.01*INERTIE),1000*FORCE1*(LANG1)^2*((LANG1/3)-x)/(2*E*0.01*INERTIE))</f>
        <v>-1.0219147415409107</v>
      </c>
    </row>
    <row r="44" spans="1:5" ht="12.75">
      <c r="A44" s="5">
        <f aca="true" t="shared" si="9" ref="A44:A75">IF(A43&lt;PORTEE,A43+(PORTEE/100),"")</f>
        <v>3.3000000000000016</v>
      </c>
      <c r="B44" s="41">
        <f t="shared" si="5"/>
        <v>-1000</v>
      </c>
      <c r="C44" s="40">
        <f t="shared" si="6"/>
        <v>-2699.999999999998</v>
      </c>
      <c r="D44" s="23">
        <f t="shared" si="7"/>
        <v>-0.000580774365821095</v>
      </c>
      <c r="E44" s="25">
        <f t="shared" si="8"/>
        <v>-1.0794392523364496</v>
      </c>
    </row>
    <row r="45" spans="1:5" ht="12.75">
      <c r="A45" s="5">
        <f t="shared" si="9"/>
        <v>3.4000000000000017</v>
      </c>
      <c r="B45" s="41">
        <f t="shared" si="5"/>
        <v>-1000</v>
      </c>
      <c r="C45" s="40">
        <f t="shared" si="6"/>
        <v>-2599.999999999998</v>
      </c>
      <c r="D45" s="23">
        <f t="shared" si="7"/>
        <v>-0.0005914957316826477</v>
      </c>
      <c r="E45" s="25">
        <f t="shared" si="8"/>
        <v>-1.1380561287103352</v>
      </c>
    </row>
    <row r="46" spans="1:5" ht="12.75">
      <c r="A46" s="5">
        <f t="shared" si="9"/>
        <v>3.5000000000000018</v>
      </c>
      <c r="B46" s="41">
        <f t="shared" si="5"/>
        <v>-1000</v>
      </c>
      <c r="C46" s="40">
        <f t="shared" si="6"/>
        <v>-2499.999999999998</v>
      </c>
      <c r="D46" s="23">
        <f t="shared" si="7"/>
        <v>-0.0006018125177003683</v>
      </c>
      <c r="E46" s="25">
        <f t="shared" si="8"/>
        <v>-1.197724912678185</v>
      </c>
    </row>
    <row r="47" spans="1:5" ht="12.75">
      <c r="A47" s="5">
        <f t="shared" si="9"/>
        <v>3.600000000000002</v>
      </c>
      <c r="B47" s="41">
        <f t="shared" si="5"/>
        <v>-1000</v>
      </c>
      <c r="C47" s="40">
        <f t="shared" si="6"/>
        <v>-2399.999999999998</v>
      </c>
      <c r="D47" s="23">
        <f t="shared" si="7"/>
        <v>-0.0006117247238742568</v>
      </c>
      <c r="E47" s="25">
        <f t="shared" si="8"/>
        <v>-1.2584051462556145</v>
      </c>
    </row>
    <row r="48" spans="1:5" ht="12.75">
      <c r="A48" s="5">
        <f t="shared" si="9"/>
        <v>3.700000000000002</v>
      </c>
      <c r="B48" s="41">
        <f t="shared" si="5"/>
        <v>-1000</v>
      </c>
      <c r="C48" s="40">
        <f t="shared" si="6"/>
        <v>-2299.999999999998</v>
      </c>
      <c r="D48" s="23">
        <f t="shared" si="7"/>
        <v>-0.000621232350204313</v>
      </c>
      <c r="E48" s="25">
        <f t="shared" si="8"/>
        <v>-1.3200563714582416</v>
      </c>
    </row>
    <row r="49" spans="1:5" ht="12.75">
      <c r="A49" s="5">
        <f t="shared" si="9"/>
        <v>3.800000000000002</v>
      </c>
      <c r="B49" s="41">
        <f t="shared" si="5"/>
        <v>-1000</v>
      </c>
      <c r="C49" s="40">
        <f t="shared" si="6"/>
        <v>-2199.999999999998</v>
      </c>
      <c r="D49" s="23">
        <f t="shared" si="7"/>
        <v>-0.0006303353966905371</v>
      </c>
      <c r="E49" s="25">
        <f t="shared" si="8"/>
        <v>-1.3826381303016828</v>
      </c>
    </row>
    <row r="50" spans="1:5" ht="12.75">
      <c r="A50" s="5">
        <f t="shared" si="9"/>
        <v>3.900000000000002</v>
      </c>
      <c r="B50" s="41">
        <f t="shared" si="5"/>
        <v>-1000</v>
      </c>
      <c r="C50" s="40">
        <f t="shared" si="6"/>
        <v>-2099.9999999999977</v>
      </c>
      <c r="D50" s="23">
        <f t="shared" si="7"/>
        <v>-0.0006390338633329289</v>
      </c>
      <c r="E50" s="25">
        <f t="shared" si="8"/>
        <v>-1.4461099648015552</v>
      </c>
    </row>
    <row r="51" spans="1:5" ht="12.75">
      <c r="A51" s="5">
        <f t="shared" si="9"/>
        <v>4.000000000000002</v>
      </c>
      <c r="B51" s="41">
        <f t="shared" si="5"/>
        <v>-1000</v>
      </c>
      <c r="C51" s="40">
        <f t="shared" si="6"/>
        <v>-1999.9999999999982</v>
      </c>
      <c r="D51" s="23">
        <f t="shared" si="7"/>
        <v>-0.0006473277501314886</v>
      </c>
      <c r="E51" s="25">
        <f t="shared" si="8"/>
        <v>-1.5104314169734743</v>
      </c>
    </row>
    <row r="52" spans="1:5" ht="12.75">
      <c r="A52" s="5">
        <f t="shared" si="9"/>
        <v>4.100000000000001</v>
      </c>
      <c r="B52" s="41">
        <f t="shared" si="5"/>
        <v>-1000</v>
      </c>
      <c r="C52" s="40">
        <f t="shared" si="6"/>
        <v>-1899.9999999999986</v>
      </c>
      <c r="D52" s="23">
        <f t="shared" si="7"/>
        <v>-0.000655217057086216</v>
      </c>
      <c r="E52" s="25">
        <f t="shared" si="8"/>
        <v>-1.5755620288330576</v>
      </c>
    </row>
    <row r="53" spans="1:5" ht="12.75">
      <c r="A53" s="5">
        <f t="shared" si="9"/>
        <v>4.200000000000001</v>
      </c>
      <c r="B53" s="41">
        <f t="shared" si="5"/>
        <v>-1000</v>
      </c>
      <c r="C53" s="40">
        <f t="shared" si="6"/>
        <v>-1799.9999999999989</v>
      </c>
      <c r="D53" s="23">
        <f t="shared" si="7"/>
        <v>-0.0006627017841971115</v>
      </c>
      <c r="E53" s="25">
        <f t="shared" si="8"/>
        <v>-1.6414613423959223</v>
      </c>
    </row>
    <row r="54" spans="1:5" ht="12.75">
      <c r="A54" s="5">
        <f t="shared" si="9"/>
        <v>4.300000000000001</v>
      </c>
      <c r="B54" s="41">
        <f t="shared" si="5"/>
        <v>-1000</v>
      </c>
      <c r="C54" s="40">
        <f t="shared" si="6"/>
        <v>-1699.9999999999993</v>
      </c>
      <c r="D54" s="23">
        <f t="shared" si="7"/>
        <v>-0.0006697819314641745</v>
      </c>
      <c r="E54" s="25">
        <f t="shared" si="8"/>
        <v>-1.708088899677685</v>
      </c>
    </row>
    <row r="55" spans="1:5" ht="12.75">
      <c r="A55" s="5">
        <f t="shared" si="9"/>
        <v>4.4</v>
      </c>
      <c r="B55" s="41">
        <f t="shared" si="5"/>
        <v>-1000</v>
      </c>
      <c r="C55" s="40">
        <f t="shared" si="6"/>
        <v>-1599.9999999999995</v>
      </c>
      <c r="D55" s="23">
        <f t="shared" si="7"/>
        <v>-0.0006764574988874056</v>
      </c>
      <c r="E55" s="25">
        <f t="shared" si="8"/>
        <v>-1.7754042426939625</v>
      </c>
    </row>
    <row r="56" spans="1:5" ht="12.75">
      <c r="A56" s="5">
        <f t="shared" si="9"/>
        <v>4.5</v>
      </c>
      <c r="B56" s="41">
        <f t="shared" si="5"/>
        <v>-1000</v>
      </c>
      <c r="C56" s="40">
        <f t="shared" si="6"/>
        <v>-1500</v>
      </c>
      <c r="D56" s="23">
        <f t="shared" si="7"/>
        <v>-0.0006827284864668042</v>
      </c>
      <c r="E56" s="25">
        <f t="shared" si="8"/>
        <v>-1.8433669134603714</v>
      </c>
    </row>
    <row r="57" spans="1:5" ht="12.75">
      <c r="A57" s="5">
        <f t="shared" si="9"/>
        <v>4.6</v>
      </c>
      <c r="B57" s="41">
        <f t="shared" si="5"/>
        <v>-1000</v>
      </c>
      <c r="C57" s="40">
        <f t="shared" si="6"/>
        <v>-1400.0000000000005</v>
      </c>
      <c r="D57" s="23">
        <f t="shared" si="7"/>
        <v>-0.0006885948942023708</v>
      </c>
      <c r="E57" s="25">
        <f t="shared" si="8"/>
        <v>-1.9119364539925285</v>
      </c>
    </row>
    <row r="58" spans="1:5" ht="12.75">
      <c r="A58" s="5">
        <f t="shared" si="9"/>
        <v>4.699999999999999</v>
      </c>
      <c r="B58" s="41">
        <f t="shared" si="5"/>
        <v>-1000</v>
      </c>
      <c r="C58" s="40">
        <f t="shared" si="6"/>
        <v>-1300.0000000000007</v>
      </c>
      <c r="D58" s="23">
        <f t="shared" si="7"/>
        <v>-0.0006940567220941053</v>
      </c>
      <c r="E58" s="25">
        <f t="shared" si="8"/>
        <v>-1.9810724063060505</v>
      </c>
    </row>
    <row r="59" spans="1:5" ht="12.75">
      <c r="A59" s="5">
        <f t="shared" si="9"/>
        <v>4.799999999999999</v>
      </c>
      <c r="B59" s="41">
        <f t="shared" si="5"/>
        <v>-1000</v>
      </c>
      <c r="C59" s="40">
        <f t="shared" si="6"/>
        <v>-1200.0000000000011</v>
      </c>
      <c r="D59" s="23">
        <f t="shared" si="7"/>
        <v>-0.0006991139701420075</v>
      </c>
      <c r="E59" s="25">
        <f t="shared" si="8"/>
        <v>-2.0507343124165547</v>
      </c>
    </row>
    <row r="60" spans="1:5" ht="12.75">
      <c r="A60" s="5">
        <f t="shared" si="9"/>
        <v>4.899999999999999</v>
      </c>
      <c r="B60" s="41">
        <f t="shared" si="5"/>
        <v>-1000</v>
      </c>
      <c r="C60" s="40">
        <f t="shared" si="6"/>
        <v>-1100.0000000000014</v>
      </c>
      <c r="D60" s="23">
        <f t="shared" si="7"/>
        <v>-0.0007037666383460776</v>
      </c>
      <c r="E60" s="25">
        <f t="shared" si="8"/>
        <v>-2.1208817143396574</v>
      </c>
    </row>
    <row r="61" spans="1:5" ht="12.75">
      <c r="A61" s="5">
        <f t="shared" si="9"/>
        <v>4.999999999999998</v>
      </c>
      <c r="B61" s="41">
        <f t="shared" si="5"/>
        <v>-1000</v>
      </c>
      <c r="C61" s="40">
        <f t="shared" si="6"/>
        <v>-1000.0000000000018</v>
      </c>
      <c r="D61" s="23">
        <f t="shared" si="7"/>
        <v>-0.0007080147267063155</v>
      </c>
      <c r="E61" s="25">
        <f t="shared" si="8"/>
        <v>-2.191474154090975</v>
      </c>
    </row>
    <row r="62" spans="1:5" ht="12.75">
      <c r="A62" s="5">
        <f t="shared" si="9"/>
        <v>5.099999999999998</v>
      </c>
      <c r="B62" s="41">
        <f t="shared" si="5"/>
        <v>-1000</v>
      </c>
      <c r="C62" s="40">
        <f t="shared" si="6"/>
        <v>-900.0000000000022</v>
      </c>
      <c r="D62" s="23">
        <f t="shared" si="7"/>
        <v>-0.0007118582352227212</v>
      </c>
      <c r="E62" s="25">
        <f t="shared" si="8"/>
        <v>-2.2624711736861256</v>
      </c>
    </row>
    <row r="63" spans="1:5" ht="12.75">
      <c r="A63" s="5">
        <f t="shared" si="9"/>
        <v>5.1999999999999975</v>
      </c>
      <c r="B63" s="41">
        <f t="shared" si="5"/>
        <v>-1000</v>
      </c>
      <c r="C63" s="40">
        <f t="shared" si="6"/>
        <v>-800.0000000000025</v>
      </c>
      <c r="D63" s="23">
        <f t="shared" si="7"/>
        <v>-0.0007152971638952947</v>
      </c>
      <c r="E63" s="25">
        <f t="shared" si="8"/>
        <v>-2.3338323151407248</v>
      </c>
    </row>
    <row r="64" spans="1:5" ht="12.75">
      <c r="A64" s="5">
        <f t="shared" si="9"/>
        <v>5.299999999999997</v>
      </c>
      <c r="B64" s="41">
        <f t="shared" si="5"/>
        <v>-1000</v>
      </c>
      <c r="C64" s="40">
        <f t="shared" si="6"/>
        <v>-700.0000000000028</v>
      </c>
      <c r="D64" s="23">
        <f t="shared" si="7"/>
        <v>-0.000718331512724036</v>
      </c>
      <c r="E64" s="25">
        <f t="shared" si="8"/>
        <v>-2.40551712047039</v>
      </c>
    </row>
    <row r="65" spans="1:5" ht="12.75">
      <c r="A65" s="5">
        <f t="shared" si="9"/>
        <v>5.399999999999997</v>
      </c>
      <c r="B65" s="41">
        <f t="shared" si="5"/>
        <v>-1000</v>
      </c>
      <c r="C65" s="40">
        <f t="shared" si="6"/>
        <v>-600.0000000000032</v>
      </c>
      <c r="D65" s="23">
        <f t="shared" si="7"/>
        <v>-0.0007209612817089449</v>
      </c>
      <c r="E65" s="25">
        <f t="shared" si="8"/>
        <v>-2.477485131690737</v>
      </c>
    </row>
    <row r="66" spans="1:5" ht="12.75">
      <c r="A66" s="5">
        <f t="shared" si="9"/>
        <v>5.4999999999999964</v>
      </c>
      <c r="B66" s="41">
        <f t="shared" si="5"/>
        <v>-1000</v>
      </c>
      <c r="C66" s="40">
        <f t="shared" si="6"/>
        <v>-500.0000000000035</v>
      </c>
      <c r="D66" s="23">
        <f t="shared" si="7"/>
        <v>-0.0007231864708500221</v>
      </c>
      <c r="E66" s="25">
        <f t="shared" si="8"/>
        <v>-2.5496958908173837</v>
      </c>
    </row>
    <row r="67" spans="1:5" ht="12.75">
      <c r="A67" s="5">
        <f t="shared" si="9"/>
        <v>5.599999999999996</v>
      </c>
      <c r="B67" s="41">
        <f t="shared" si="5"/>
        <v>-1000</v>
      </c>
      <c r="C67" s="40">
        <f t="shared" si="6"/>
        <v>-400.0000000000039</v>
      </c>
      <c r="D67" s="23">
        <f t="shared" si="7"/>
        <v>-0.000725007080147267</v>
      </c>
      <c r="E67" s="25">
        <f t="shared" si="8"/>
        <v>-2.6221089398659463</v>
      </c>
    </row>
    <row r="68" spans="1:5" ht="12.75">
      <c r="A68" s="5">
        <f t="shared" si="9"/>
        <v>5.699999999999996</v>
      </c>
      <c r="B68" s="41">
        <f t="shared" si="5"/>
        <v>-1000</v>
      </c>
      <c r="C68" s="40">
        <f t="shared" si="6"/>
        <v>-300.00000000000426</v>
      </c>
      <c r="D68" s="23">
        <f t="shared" si="7"/>
        <v>-0.0007264231096006797</v>
      </c>
      <c r="E68" s="25">
        <f t="shared" si="8"/>
        <v>-2.6946838208520423</v>
      </c>
    </row>
    <row r="69" spans="1:5" ht="12.75">
      <c r="A69" s="5">
        <f t="shared" si="9"/>
        <v>5.799999999999995</v>
      </c>
      <c r="B69" s="41">
        <f t="shared" si="5"/>
        <v>-1000</v>
      </c>
      <c r="C69" s="40">
        <f t="shared" si="6"/>
        <v>-200.0000000000046</v>
      </c>
      <c r="D69" s="23">
        <f t="shared" si="7"/>
        <v>-0.0007274345592102601</v>
      </c>
      <c r="E69" s="25">
        <f t="shared" si="8"/>
        <v>-2.7673800757912868</v>
      </c>
    </row>
    <row r="70" spans="1:5" ht="12.75">
      <c r="A70" s="5">
        <f t="shared" si="9"/>
        <v>5.899999999999995</v>
      </c>
      <c r="B70" s="41">
        <f t="shared" si="5"/>
        <v>-1000</v>
      </c>
      <c r="C70" s="40">
        <f t="shared" si="6"/>
        <v>-100.00000000000497</v>
      </c>
      <c r="D70" s="23">
        <f t="shared" si="7"/>
        <v>-0.0007280414289760084</v>
      </c>
      <c r="E70" s="25">
        <f t="shared" si="8"/>
        <v>-2.8401572466992993</v>
      </c>
    </row>
    <row r="71" spans="1:5" ht="12.75">
      <c r="A71" s="5">
        <f t="shared" si="9"/>
        <v>5.999999999999995</v>
      </c>
      <c r="B71" s="41">
        <f t="shared" si="5"/>
        <v>-1000</v>
      </c>
      <c r="C71" s="40">
        <f t="shared" si="6"/>
        <v>-5.329070518200751E-12</v>
      </c>
      <c r="D71" s="23">
        <f t="shared" si="7"/>
        <v>-0.0007282437188979246</v>
      </c>
      <c r="E71" s="25">
        <f t="shared" si="8"/>
        <v>-2.912974875591694</v>
      </c>
    </row>
    <row r="72" spans="1:5" ht="12.75">
      <c r="A72" s="5">
        <f t="shared" si="9"/>
        <v>6.099999999999994</v>
      </c>
      <c r="B72" s="41">
        <f t="shared" si="5"/>
        <v>0</v>
      </c>
      <c r="C72" s="40">
        <f t="shared" si="6"/>
        <v>0</v>
      </c>
      <c r="D72" s="23">
        <f t="shared" si="7"/>
        <v>-0.0007282437188979245</v>
      </c>
      <c r="E72" s="25">
        <f t="shared" si="8"/>
        <v>-2.985799247481486</v>
      </c>
    </row>
    <row r="73" spans="1:5" ht="12.75">
      <c r="A73" s="5">
        <f t="shared" si="9"/>
        <v>6.199999999999994</v>
      </c>
      <c r="B73" s="41">
        <f t="shared" si="5"/>
        <v>0</v>
      </c>
      <c r="C73" s="40">
        <f t="shared" si="6"/>
        <v>0</v>
      </c>
      <c r="D73" s="23">
        <f t="shared" si="7"/>
        <v>-0.0007282437188979245</v>
      </c>
      <c r="E73" s="25">
        <f t="shared" si="8"/>
        <v>-3.0586236193712786</v>
      </c>
    </row>
    <row r="74" spans="1:5" ht="12.75">
      <c r="A74" s="5">
        <f t="shared" si="9"/>
        <v>6.299999999999994</v>
      </c>
      <c r="B74" s="41">
        <f t="shared" si="5"/>
        <v>0</v>
      </c>
      <c r="C74" s="40">
        <f t="shared" si="6"/>
        <v>0</v>
      </c>
      <c r="D74" s="23">
        <f t="shared" si="7"/>
        <v>-0.0007282437188979245</v>
      </c>
      <c r="E74" s="25">
        <f t="shared" si="8"/>
        <v>-3.1314479912610707</v>
      </c>
    </row>
    <row r="75" spans="1:5" ht="12.75">
      <c r="A75" s="5">
        <f t="shared" si="9"/>
        <v>6.399999999999993</v>
      </c>
      <c r="B75" s="41">
        <f aca="true" t="shared" si="10" ref="B75:B111">IF(x&lt;LANG1,-FORCE1,0)</f>
        <v>0</v>
      </c>
      <c r="C75" s="40">
        <f aca="true" t="shared" si="11" ref="C75:C111">IF(x&lt;LANG1,FORCE1*(x-LANG1),0)</f>
        <v>0</v>
      </c>
      <c r="D75" s="23">
        <f aca="true" t="shared" si="12" ref="D75:D111">IF(x&lt;LANG1,(FORCE1*(0.5*(x)^2*10^6-LANG1*x*10^6)/(E*INERTIE*10^4)),-(FORCE1*(LANG1)^2*10^6)/(2*E*INERTIE*10^4))</f>
        <v>-0.0007282437188979245</v>
      </c>
      <c r="E75" s="25">
        <f aca="true" t="shared" si="13" ref="E75:E111">IF(x&lt;LANG1,1000*FORCE1*x^2*((x/3)-LANG1)/(2*E*0.01*INERTIE),1000*FORCE1*(LANG1)^2*((LANG1/3)-x)/(2*E*0.01*INERTIE))</f>
        <v>-3.204272363150863</v>
      </c>
    </row>
    <row r="76" spans="1:5" ht="12.75">
      <c r="A76" s="5">
        <f aca="true" t="shared" si="14" ref="A76:A111">IF(A75&lt;PORTEE,A75+(PORTEE/100),"")</f>
        <v>6.499999999999993</v>
      </c>
      <c r="B76" s="41">
        <f t="shared" si="10"/>
        <v>0</v>
      </c>
      <c r="C76" s="40">
        <f t="shared" si="11"/>
        <v>0</v>
      </c>
      <c r="D76" s="23">
        <f t="shared" si="12"/>
        <v>-0.0007282437188979245</v>
      </c>
      <c r="E76" s="25">
        <f t="shared" si="13"/>
        <v>-3.277096735040655</v>
      </c>
    </row>
    <row r="77" spans="1:5" ht="12.75">
      <c r="A77" s="5">
        <f t="shared" si="14"/>
        <v>6.5999999999999925</v>
      </c>
      <c r="B77" s="41">
        <f t="shared" si="10"/>
        <v>0</v>
      </c>
      <c r="C77" s="40">
        <f t="shared" si="11"/>
        <v>0</v>
      </c>
      <c r="D77" s="23">
        <f t="shared" si="12"/>
        <v>-0.0007282437188979245</v>
      </c>
      <c r="E77" s="25">
        <f t="shared" si="13"/>
        <v>-3.3499211069304473</v>
      </c>
    </row>
    <row r="78" spans="1:5" ht="12.75">
      <c r="A78" s="5">
        <f t="shared" si="14"/>
        <v>6.699999999999992</v>
      </c>
      <c r="B78" s="41">
        <f t="shared" si="10"/>
        <v>0</v>
      </c>
      <c r="C78" s="40">
        <f t="shared" si="11"/>
        <v>0</v>
      </c>
      <c r="D78" s="23">
        <f t="shared" si="12"/>
        <v>-0.0007282437188979245</v>
      </c>
      <c r="E78" s="25">
        <f t="shared" si="13"/>
        <v>-3.42274547882024</v>
      </c>
    </row>
    <row r="79" spans="1:5" ht="12.75">
      <c r="A79" s="5">
        <f t="shared" si="14"/>
        <v>6.799999999999992</v>
      </c>
      <c r="B79" s="41">
        <f t="shared" si="10"/>
        <v>0</v>
      </c>
      <c r="C79" s="40">
        <f t="shared" si="11"/>
        <v>0</v>
      </c>
      <c r="D79" s="23">
        <f t="shared" si="12"/>
        <v>-0.0007282437188979245</v>
      </c>
      <c r="E79" s="25">
        <f t="shared" si="13"/>
        <v>-3.4955698507100315</v>
      </c>
    </row>
    <row r="80" spans="1:5" ht="12.75">
      <c r="A80" s="5">
        <f t="shared" si="14"/>
        <v>6.8999999999999915</v>
      </c>
      <c r="B80" s="41">
        <f t="shared" si="10"/>
        <v>0</v>
      </c>
      <c r="C80" s="40">
        <f t="shared" si="11"/>
        <v>0</v>
      </c>
      <c r="D80" s="23">
        <f t="shared" si="12"/>
        <v>-0.0007282437188979245</v>
      </c>
      <c r="E80" s="25">
        <f t="shared" si="13"/>
        <v>-3.568394222599824</v>
      </c>
    </row>
    <row r="81" spans="1:5" ht="12.75">
      <c r="A81" s="5">
        <f t="shared" si="14"/>
        <v>6.999999999999991</v>
      </c>
      <c r="B81" s="41">
        <f t="shared" si="10"/>
        <v>0</v>
      </c>
      <c r="C81" s="40">
        <f t="shared" si="11"/>
        <v>0</v>
      </c>
      <c r="D81" s="23">
        <f t="shared" si="12"/>
        <v>-0.0007282437188979245</v>
      </c>
      <c r="E81" s="25">
        <f t="shared" si="13"/>
        <v>-3.641218594489616</v>
      </c>
    </row>
    <row r="82" spans="1:5" ht="12.75">
      <c r="A82" s="5">
        <f t="shared" si="14"/>
        <v>7.099999999999991</v>
      </c>
      <c r="B82" s="41">
        <f t="shared" si="10"/>
        <v>0</v>
      </c>
      <c r="C82" s="40">
        <f t="shared" si="11"/>
        <v>0</v>
      </c>
      <c r="D82" s="23">
        <f t="shared" si="12"/>
        <v>-0.0007282437188979245</v>
      </c>
      <c r="E82" s="25">
        <f t="shared" si="13"/>
        <v>-3.7140429663794086</v>
      </c>
    </row>
    <row r="83" spans="1:5" ht="12.75">
      <c r="A83" s="5">
        <f t="shared" si="14"/>
        <v>7.19999999999999</v>
      </c>
      <c r="B83" s="41">
        <f t="shared" si="10"/>
        <v>0</v>
      </c>
      <c r="C83" s="40">
        <f t="shared" si="11"/>
        <v>0</v>
      </c>
      <c r="D83" s="23">
        <f t="shared" si="12"/>
        <v>-0.0007282437188979245</v>
      </c>
      <c r="E83" s="25">
        <f t="shared" si="13"/>
        <v>-3.7868673382692</v>
      </c>
    </row>
    <row r="84" spans="1:5" ht="12.75">
      <c r="A84" s="5">
        <f t="shared" si="14"/>
        <v>7.29999999999999</v>
      </c>
      <c r="B84" s="41">
        <f t="shared" si="10"/>
        <v>0</v>
      </c>
      <c r="C84" s="40">
        <f t="shared" si="11"/>
        <v>0</v>
      </c>
      <c r="D84" s="23">
        <f t="shared" si="12"/>
        <v>-0.0007282437188979245</v>
      </c>
      <c r="E84" s="25">
        <f t="shared" si="13"/>
        <v>-3.8596917101589927</v>
      </c>
    </row>
    <row r="85" spans="1:5" ht="12.75">
      <c r="A85" s="5">
        <f t="shared" si="14"/>
        <v>7.39999999999999</v>
      </c>
      <c r="B85" s="41">
        <f t="shared" si="10"/>
        <v>0</v>
      </c>
      <c r="C85" s="40">
        <f t="shared" si="11"/>
        <v>0</v>
      </c>
      <c r="D85" s="23">
        <f t="shared" si="12"/>
        <v>-0.0007282437188979245</v>
      </c>
      <c r="E85" s="25">
        <f t="shared" si="13"/>
        <v>-3.932516082048785</v>
      </c>
    </row>
    <row r="86" spans="1:5" ht="12.75">
      <c r="A86" s="5">
        <f t="shared" si="14"/>
        <v>7.499999999999989</v>
      </c>
      <c r="B86" s="41">
        <f t="shared" si="10"/>
        <v>0</v>
      </c>
      <c r="C86" s="40">
        <f t="shared" si="11"/>
        <v>0</v>
      </c>
      <c r="D86" s="23">
        <f t="shared" si="12"/>
        <v>-0.0007282437188979245</v>
      </c>
      <c r="E86" s="25">
        <f t="shared" si="13"/>
        <v>-4.005340453938577</v>
      </c>
    </row>
    <row r="87" spans="1:5" ht="12.75">
      <c r="A87" s="5">
        <f t="shared" si="14"/>
        <v>7.599999999999989</v>
      </c>
      <c r="B87" s="41">
        <f t="shared" si="10"/>
        <v>0</v>
      </c>
      <c r="C87" s="40">
        <f t="shared" si="11"/>
        <v>0</v>
      </c>
      <c r="D87" s="23">
        <f t="shared" si="12"/>
        <v>-0.0007282437188979245</v>
      </c>
      <c r="E87" s="25">
        <f t="shared" si="13"/>
        <v>-4.078164825828369</v>
      </c>
    </row>
    <row r="88" spans="1:5" ht="12.75">
      <c r="A88" s="5">
        <f t="shared" si="14"/>
        <v>7.699999999999989</v>
      </c>
      <c r="B88" s="41">
        <f t="shared" si="10"/>
        <v>0</v>
      </c>
      <c r="C88" s="40">
        <f t="shared" si="11"/>
        <v>0</v>
      </c>
      <c r="D88" s="23">
        <f t="shared" si="12"/>
        <v>-0.0007282437188979245</v>
      </c>
      <c r="E88" s="25">
        <f t="shared" si="13"/>
        <v>-4.150989197718161</v>
      </c>
    </row>
    <row r="89" spans="1:5" ht="12.75">
      <c r="A89" s="5">
        <f t="shared" si="14"/>
        <v>7.799999999999988</v>
      </c>
      <c r="B89" s="41">
        <f t="shared" si="10"/>
        <v>0</v>
      </c>
      <c r="C89" s="40">
        <f t="shared" si="11"/>
        <v>0</v>
      </c>
      <c r="D89" s="23">
        <f t="shared" si="12"/>
        <v>-0.0007282437188979245</v>
      </c>
      <c r="E89" s="25">
        <f t="shared" si="13"/>
        <v>-4.2238135696079535</v>
      </c>
    </row>
    <row r="90" spans="1:5" ht="12.75">
      <c r="A90" s="5">
        <f t="shared" si="14"/>
        <v>7.899999999999988</v>
      </c>
      <c r="B90" s="41">
        <f t="shared" si="10"/>
        <v>0</v>
      </c>
      <c r="C90" s="40">
        <f t="shared" si="11"/>
        <v>0</v>
      </c>
      <c r="D90" s="23">
        <f t="shared" si="12"/>
        <v>-0.0007282437188979245</v>
      </c>
      <c r="E90" s="25">
        <f t="shared" si="13"/>
        <v>-4.296637941497745</v>
      </c>
    </row>
    <row r="91" spans="1:5" ht="12.75">
      <c r="A91" s="5">
        <f t="shared" si="14"/>
        <v>7.999999999999988</v>
      </c>
      <c r="B91" s="41">
        <f t="shared" si="10"/>
        <v>0</v>
      </c>
      <c r="C91" s="40">
        <f t="shared" si="11"/>
        <v>0</v>
      </c>
      <c r="D91" s="23">
        <f t="shared" si="12"/>
        <v>-0.0007282437188979245</v>
      </c>
      <c r="E91" s="25">
        <f t="shared" si="13"/>
        <v>-4.369462313387538</v>
      </c>
    </row>
    <row r="92" spans="1:5" ht="12.75">
      <c r="A92" s="5">
        <f t="shared" si="14"/>
        <v>8.099999999999987</v>
      </c>
      <c r="B92" s="41">
        <f t="shared" si="10"/>
        <v>0</v>
      </c>
      <c r="C92" s="40">
        <f t="shared" si="11"/>
        <v>0</v>
      </c>
      <c r="D92" s="23">
        <f t="shared" si="12"/>
        <v>-0.0007282437188979245</v>
      </c>
      <c r="E92" s="25">
        <f t="shared" si="13"/>
        <v>-4.44228668527733</v>
      </c>
    </row>
    <row r="93" spans="1:5" ht="12.75">
      <c r="A93" s="5">
        <f t="shared" si="14"/>
        <v>8.199999999999987</v>
      </c>
      <c r="B93" s="41">
        <f t="shared" si="10"/>
        <v>0</v>
      </c>
      <c r="C93" s="40">
        <f t="shared" si="11"/>
        <v>0</v>
      </c>
      <c r="D93" s="23">
        <f t="shared" si="12"/>
        <v>-0.0007282437188979245</v>
      </c>
      <c r="E93" s="25">
        <f t="shared" si="13"/>
        <v>-4.515111057167123</v>
      </c>
    </row>
    <row r="94" spans="1:5" ht="12.75">
      <c r="A94" s="5">
        <f t="shared" si="14"/>
        <v>8.299999999999986</v>
      </c>
      <c r="B94" s="41">
        <f t="shared" si="10"/>
        <v>0</v>
      </c>
      <c r="C94" s="40">
        <f t="shared" si="11"/>
        <v>0</v>
      </c>
      <c r="D94" s="23">
        <f t="shared" si="12"/>
        <v>-0.0007282437188979245</v>
      </c>
      <c r="E94" s="25">
        <f t="shared" si="13"/>
        <v>-4.587935429056914</v>
      </c>
    </row>
    <row r="95" spans="1:5" ht="12.75">
      <c r="A95" s="5">
        <f t="shared" si="14"/>
        <v>8.399999999999986</v>
      </c>
      <c r="B95" s="41">
        <f t="shared" si="10"/>
        <v>0</v>
      </c>
      <c r="C95" s="40">
        <f t="shared" si="11"/>
        <v>0</v>
      </c>
      <c r="D95" s="23">
        <f t="shared" si="12"/>
        <v>-0.0007282437188979245</v>
      </c>
      <c r="E95" s="25">
        <f t="shared" si="13"/>
        <v>-4.660759800946707</v>
      </c>
    </row>
    <row r="96" spans="1:5" ht="12.75">
      <c r="A96" s="5">
        <f t="shared" si="14"/>
        <v>8.499999999999986</v>
      </c>
      <c r="B96" s="41">
        <f t="shared" si="10"/>
        <v>0</v>
      </c>
      <c r="C96" s="40">
        <f t="shared" si="11"/>
        <v>0</v>
      </c>
      <c r="D96" s="23">
        <f t="shared" si="12"/>
        <v>-0.0007282437188979245</v>
      </c>
      <c r="E96" s="25">
        <f t="shared" si="13"/>
        <v>-4.733584172836499</v>
      </c>
    </row>
    <row r="97" spans="1:5" ht="12.75">
      <c r="A97" s="5">
        <f t="shared" si="14"/>
        <v>8.599999999999985</v>
      </c>
      <c r="B97" s="41">
        <f t="shared" si="10"/>
        <v>0</v>
      </c>
      <c r="C97" s="40">
        <f t="shared" si="11"/>
        <v>0</v>
      </c>
      <c r="D97" s="23">
        <f t="shared" si="12"/>
        <v>-0.0007282437188979245</v>
      </c>
      <c r="E97" s="25">
        <f t="shared" si="13"/>
        <v>-4.806408544726291</v>
      </c>
    </row>
    <row r="98" spans="1:5" ht="12.75">
      <c r="A98" s="5">
        <f t="shared" si="14"/>
        <v>8.699999999999985</v>
      </c>
      <c r="B98" s="41">
        <f t="shared" si="10"/>
        <v>0</v>
      </c>
      <c r="C98" s="40">
        <f t="shared" si="11"/>
        <v>0</v>
      </c>
      <c r="D98" s="23">
        <f t="shared" si="12"/>
        <v>-0.0007282437188979245</v>
      </c>
      <c r="E98" s="25">
        <f t="shared" si="13"/>
        <v>-4.8792329166160835</v>
      </c>
    </row>
    <row r="99" spans="1:5" ht="12.75">
      <c r="A99" s="5">
        <f t="shared" si="14"/>
        <v>8.799999999999985</v>
      </c>
      <c r="B99" s="41">
        <f t="shared" si="10"/>
        <v>0</v>
      </c>
      <c r="C99" s="40">
        <f t="shared" si="11"/>
        <v>0</v>
      </c>
      <c r="D99" s="23">
        <f t="shared" si="12"/>
        <v>-0.0007282437188979245</v>
      </c>
      <c r="E99" s="25">
        <f t="shared" si="13"/>
        <v>-4.952057288505876</v>
      </c>
    </row>
    <row r="100" spans="1:5" ht="12.75">
      <c r="A100" s="5">
        <f t="shared" si="14"/>
        <v>8.899999999999984</v>
      </c>
      <c r="B100" s="41">
        <f t="shared" si="10"/>
        <v>0</v>
      </c>
      <c r="C100" s="40">
        <f t="shared" si="11"/>
        <v>0</v>
      </c>
      <c r="D100" s="23">
        <f t="shared" si="12"/>
        <v>-0.0007282437188979245</v>
      </c>
      <c r="E100" s="25">
        <f t="shared" si="13"/>
        <v>-5.024881660395668</v>
      </c>
    </row>
    <row r="101" spans="1:5" ht="12.75">
      <c r="A101" s="5">
        <f t="shared" si="14"/>
        <v>8.999999999999984</v>
      </c>
      <c r="B101" s="41">
        <f t="shared" si="10"/>
        <v>0</v>
      </c>
      <c r="C101" s="40">
        <f t="shared" si="11"/>
        <v>0</v>
      </c>
      <c r="D101" s="23">
        <f t="shared" si="12"/>
        <v>-0.0007282437188979245</v>
      </c>
      <c r="E101" s="25">
        <f t="shared" si="13"/>
        <v>-5.09770603228546</v>
      </c>
    </row>
    <row r="102" spans="1:5" ht="12.75">
      <c r="A102" s="5">
        <f t="shared" si="14"/>
        <v>9.099999999999984</v>
      </c>
      <c r="B102" s="41">
        <f t="shared" si="10"/>
        <v>0</v>
      </c>
      <c r="C102" s="40">
        <f t="shared" si="11"/>
        <v>0</v>
      </c>
      <c r="D102" s="23">
        <f t="shared" si="12"/>
        <v>-0.0007282437188979245</v>
      </c>
      <c r="E102" s="25">
        <f t="shared" si="13"/>
        <v>-5.170530404175252</v>
      </c>
    </row>
    <row r="103" spans="1:5" ht="12.75">
      <c r="A103" s="5">
        <f t="shared" si="14"/>
        <v>9.199999999999983</v>
      </c>
      <c r="B103" s="41">
        <f t="shared" si="10"/>
        <v>0</v>
      </c>
      <c r="C103" s="40">
        <f t="shared" si="11"/>
        <v>0</v>
      </c>
      <c r="D103" s="23">
        <f t="shared" si="12"/>
        <v>-0.0007282437188979245</v>
      </c>
      <c r="E103" s="25">
        <f t="shared" si="13"/>
        <v>-5.243354776065044</v>
      </c>
    </row>
    <row r="104" spans="1:5" ht="12.75">
      <c r="A104" s="5">
        <f t="shared" si="14"/>
        <v>9.299999999999983</v>
      </c>
      <c r="B104" s="41">
        <f t="shared" si="10"/>
        <v>0</v>
      </c>
      <c r="C104" s="40">
        <f t="shared" si="11"/>
        <v>0</v>
      </c>
      <c r="D104" s="23">
        <f t="shared" si="12"/>
        <v>-0.0007282437188979245</v>
      </c>
      <c r="E104" s="25">
        <f t="shared" si="13"/>
        <v>-5.316179147954836</v>
      </c>
    </row>
    <row r="105" spans="1:5" ht="12.75">
      <c r="A105" s="5">
        <f t="shared" si="14"/>
        <v>9.399999999999983</v>
      </c>
      <c r="B105" s="41">
        <f t="shared" si="10"/>
        <v>0</v>
      </c>
      <c r="C105" s="40">
        <f t="shared" si="11"/>
        <v>0</v>
      </c>
      <c r="D105" s="23">
        <f t="shared" si="12"/>
        <v>-0.0007282437188979245</v>
      </c>
      <c r="E105" s="25">
        <f t="shared" si="13"/>
        <v>-5.389003519844628</v>
      </c>
    </row>
    <row r="106" spans="1:5" ht="12.75">
      <c r="A106" s="5">
        <f t="shared" si="14"/>
        <v>9.499999999999982</v>
      </c>
      <c r="B106" s="41">
        <f t="shared" si="10"/>
        <v>0</v>
      </c>
      <c r="C106" s="40">
        <f t="shared" si="11"/>
        <v>0</v>
      </c>
      <c r="D106" s="23">
        <f t="shared" si="12"/>
        <v>-0.0007282437188979245</v>
      </c>
      <c r="E106" s="25">
        <f t="shared" si="13"/>
        <v>-5.461827891734421</v>
      </c>
    </row>
    <row r="107" spans="1:5" ht="12.75">
      <c r="A107" s="5">
        <f t="shared" si="14"/>
        <v>9.599999999999982</v>
      </c>
      <c r="B107" s="41">
        <f t="shared" si="10"/>
        <v>0</v>
      </c>
      <c r="C107" s="40">
        <f t="shared" si="11"/>
        <v>0</v>
      </c>
      <c r="D107" s="23">
        <f t="shared" si="12"/>
        <v>-0.0007282437188979245</v>
      </c>
      <c r="E107" s="25">
        <f t="shared" si="13"/>
        <v>-5.534652263624213</v>
      </c>
    </row>
    <row r="108" spans="1:5" ht="12.75">
      <c r="A108" s="5">
        <f t="shared" si="14"/>
        <v>9.699999999999982</v>
      </c>
      <c r="B108" s="41">
        <f t="shared" si="10"/>
        <v>0</v>
      </c>
      <c r="C108" s="40">
        <f t="shared" si="11"/>
        <v>0</v>
      </c>
      <c r="D108" s="23">
        <f t="shared" si="12"/>
        <v>-0.0007282437188979245</v>
      </c>
      <c r="E108" s="25">
        <f t="shared" si="13"/>
        <v>-5.607476635514005</v>
      </c>
    </row>
    <row r="109" spans="1:5" ht="12.75">
      <c r="A109" s="5">
        <f t="shared" si="14"/>
        <v>9.799999999999981</v>
      </c>
      <c r="B109" s="41">
        <f t="shared" si="10"/>
        <v>0</v>
      </c>
      <c r="C109" s="40">
        <f t="shared" si="11"/>
        <v>0</v>
      </c>
      <c r="D109" s="23">
        <f t="shared" si="12"/>
        <v>-0.0007282437188979245</v>
      </c>
      <c r="E109" s="25">
        <f t="shared" si="13"/>
        <v>-5.680301007403798</v>
      </c>
    </row>
    <row r="110" spans="1:5" ht="12.75">
      <c r="A110" s="5">
        <f t="shared" si="14"/>
        <v>9.89999999999998</v>
      </c>
      <c r="B110" s="41">
        <f t="shared" si="10"/>
        <v>0</v>
      </c>
      <c r="C110" s="40">
        <f t="shared" si="11"/>
        <v>0</v>
      </c>
      <c r="D110" s="23">
        <f t="shared" si="12"/>
        <v>-0.0007282437188979245</v>
      </c>
      <c r="E110" s="25">
        <f t="shared" si="13"/>
        <v>-5.753125379293589</v>
      </c>
    </row>
    <row r="111" spans="1:5" ht="12.75">
      <c r="A111" s="5">
        <f t="shared" si="14"/>
        <v>9.99999999999998</v>
      </c>
      <c r="B111" s="41">
        <f t="shared" si="10"/>
        <v>0</v>
      </c>
      <c r="C111" s="40">
        <f t="shared" si="11"/>
        <v>0</v>
      </c>
      <c r="D111" s="23">
        <f t="shared" si="12"/>
        <v>-0.0007282437188979245</v>
      </c>
      <c r="E111" s="25">
        <f t="shared" si="13"/>
        <v>-5.825949751183382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9:E111"/>
  <sheetViews>
    <sheetView workbookViewId="0" topLeftCell="A60">
      <selection activeCell="G117" sqref="G117"/>
    </sheetView>
  </sheetViews>
  <sheetFormatPr defaultColWidth="11.421875" defaultRowHeight="12.75"/>
  <sheetData>
    <row r="9" spans="1:5" ht="12.75">
      <c r="A9" s="6" t="s">
        <v>0</v>
      </c>
      <c r="B9" s="2" t="s">
        <v>2</v>
      </c>
      <c r="C9" s="8" t="s">
        <v>8</v>
      </c>
      <c r="D9" s="18" t="s">
        <v>5</v>
      </c>
      <c r="E9" s="21" t="s">
        <v>6</v>
      </c>
    </row>
    <row r="10" spans="1:5" ht="12.75">
      <c r="A10" s="7" t="s">
        <v>1</v>
      </c>
      <c r="B10" s="3" t="s">
        <v>3</v>
      </c>
      <c r="C10" s="9" t="s">
        <v>4</v>
      </c>
      <c r="D10" s="19" t="s">
        <v>9</v>
      </c>
      <c r="E10" s="21" t="s">
        <v>7</v>
      </c>
    </row>
    <row r="11" spans="1:5" ht="12.75">
      <c r="A11">
        <v>0</v>
      </c>
      <c r="B11" s="41">
        <f aca="true" t="shared" si="0" ref="B11:B42">IF(x&lt;LANG2,-FORCE2,0)</f>
        <v>0</v>
      </c>
      <c r="C11" s="40">
        <f aca="true" t="shared" si="1" ref="C11:C42">IF(x&lt;LANG2,FORCE2*(x-LANG2),0)</f>
        <v>0</v>
      </c>
      <c r="D11" s="23">
        <f aca="true" t="shared" si="2" ref="D11:D42">IF(x&lt;LANG2,(FORCE2*(0.5*(x)^2*10^6-LANG2*x*10^6)/(E*INERTIE*10^4)),-(FORCE2*(LANG2)^2*10^6)/(2*E*INERTIE*10^4))</f>
        <v>0</v>
      </c>
      <c r="E11" s="25">
        <f aca="true" t="shared" si="3" ref="E11:E42">IF(x&lt;LANG2,1000*FORCE2*x^2*((x/3)-LANG2)/(2*E*0.01*INERTIE),1000*FORCE2*(LANG2)^2*((LANG2/3)-x)/(2*E*0.01*INERTIE))</f>
        <v>0</v>
      </c>
    </row>
    <row r="12" spans="1:5" ht="12.75">
      <c r="A12" s="5">
        <f aca="true" t="shared" si="4" ref="A12:A75">IF(A11&lt;PORTEE,A11+(PORTEE/100),"")</f>
        <v>0.1</v>
      </c>
      <c r="B12" s="41">
        <f t="shared" si="0"/>
        <v>0</v>
      </c>
      <c r="C12" s="40">
        <f t="shared" si="1"/>
        <v>0</v>
      </c>
      <c r="D12" s="23">
        <f t="shared" si="2"/>
        <v>0</v>
      </c>
      <c r="E12" s="25">
        <f t="shared" si="3"/>
        <v>0</v>
      </c>
    </row>
    <row r="13" spans="1:5" ht="12.75">
      <c r="A13" s="5">
        <f t="shared" si="4"/>
        <v>0.2</v>
      </c>
      <c r="B13" s="41">
        <f t="shared" si="0"/>
        <v>0</v>
      </c>
      <c r="C13" s="40">
        <f t="shared" si="1"/>
        <v>0</v>
      </c>
      <c r="D13" s="23">
        <f t="shared" si="2"/>
        <v>0</v>
      </c>
      <c r="E13" s="25">
        <f t="shared" si="3"/>
        <v>0</v>
      </c>
    </row>
    <row r="14" spans="1:5" ht="12.75">
      <c r="A14" s="5">
        <f t="shared" si="4"/>
        <v>0.30000000000000004</v>
      </c>
      <c r="B14" s="41">
        <f t="shared" si="0"/>
        <v>0</v>
      </c>
      <c r="C14" s="40">
        <f t="shared" si="1"/>
        <v>0</v>
      </c>
      <c r="D14" s="23">
        <f t="shared" si="2"/>
        <v>0</v>
      </c>
      <c r="E14" s="25">
        <f t="shared" si="3"/>
        <v>0</v>
      </c>
    </row>
    <row r="15" spans="1:5" ht="12.75">
      <c r="A15" s="5">
        <f t="shared" si="4"/>
        <v>0.4</v>
      </c>
      <c r="B15" s="41">
        <f t="shared" si="0"/>
        <v>0</v>
      </c>
      <c r="C15" s="40">
        <f t="shared" si="1"/>
        <v>0</v>
      </c>
      <c r="D15" s="23">
        <f t="shared" si="2"/>
        <v>0</v>
      </c>
      <c r="E15" s="25">
        <f t="shared" si="3"/>
        <v>0</v>
      </c>
    </row>
    <row r="16" spans="1:5" ht="12.75">
      <c r="A16" s="5">
        <f t="shared" si="4"/>
        <v>0.5</v>
      </c>
      <c r="B16" s="41">
        <f t="shared" si="0"/>
        <v>0</v>
      </c>
      <c r="C16" s="40">
        <f t="shared" si="1"/>
        <v>0</v>
      </c>
      <c r="D16" s="23">
        <f t="shared" si="2"/>
        <v>0</v>
      </c>
      <c r="E16" s="25">
        <f t="shared" si="3"/>
        <v>0</v>
      </c>
    </row>
    <row r="17" spans="1:5" ht="12.75">
      <c r="A17" s="5">
        <f t="shared" si="4"/>
        <v>0.6</v>
      </c>
      <c r="B17" s="41">
        <f t="shared" si="0"/>
        <v>0</v>
      </c>
      <c r="C17" s="40">
        <f t="shared" si="1"/>
        <v>0</v>
      </c>
      <c r="D17" s="23">
        <f t="shared" si="2"/>
        <v>0</v>
      </c>
      <c r="E17" s="25">
        <f t="shared" si="3"/>
        <v>0</v>
      </c>
    </row>
    <row r="18" spans="1:5" ht="12.75">
      <c r="A18" s="5">
        <f t="shared" si="4"/>
        <v>0.7</v>
      </c>
      <c r="B18" s="41">
        <f t="shared" si="0"/>
        <v>0</v>
      </c>
      <c r="C18" s="40">
        <f t="shared" si="1"/>
        <v>0</v>
      </c>
      <c r="D18" s="23">
        <f t="shared" si="2"/>
        <v>0</v>
      </c>
      <c r="E18" s="25">
        <f t="shared" si="3"/>
        <v>0</v>
      </c>
    </row>
    <row r="19" spans="1:5" ht="12.75">
      <c r="A19" s="5">
        <f t="shared" si="4"/>
        <v>0.7999999999999999</v>
      </c>
      <c r="B19" s="41">
        <f t="shared" si="0"/>
        <v>0</v>
      </c>
      <c r="C19" s="40">
        <f t="shared" si="1"/>
        <v>0</v>
      </c>
      <c r="D19" s="23">
        <f t="shared" si="2"/>
        <v>0</v>
      </c>
      <c r="E19" s="25">
        <f t="shared" si="3"/>
        <v>0</v>
      </c>
    </row>
    <row r="20" spans="1:5" ht="12.75">
      <c r="A20" s="5">
        <f t="shared" si="4"/>
        <v>0.8999999999999999</v>
      </c>
      <c r="B20" s="41">
        <f t="shared" si="0"/>
        <v>0</v>
      </c>
      <c r="C20" s="40">
        <f t="shared" si="1"/>
        <v>0</v>
      </c>
      <c r="D20" s="23">
        <f t="shared" si="2"/>
        <v>0</v>
      </c>
      <c r="E20" s="25">
        <f t="shared" si="3"/>
        <v>0</v>
      </c>
    </row>
    <row r="21" spans="1:5" ht="12.75">
      <c r="A21" s="5">
        <f t="shared" si="4"/>
        <v>0.9999999999999999</v>
      </c>
      <c r="B21" s="41">
        <f t="shared" si="0"/>
        <v>0</v>
      </c>
      <c r="C21" s="40">
        <f t="shared" si="1"/>
        <v>0</v>
      </c>
      <c r="D21" s="23">
        <f t="shared" si="2"/>
        <v>0</v>
      </c>
      <c r="E21" s="25">
        <f t="shared" si="3"/>
        <v>0</v>
      </c>
    </row>
    <row r="22" spans="1:5" ht="12.75">
      <c r="A22" s="5">
        <f t="shared" si="4"/>
        <v>1.0999999999999999</v>
      </c>
      <c r="B22" s="41">
        <f t="shared" si="0"/>
        <v>0</v>
      </c>
      <c r="C22" s="40">
        <f t="shared" si="1"/>
        <v>0</v>
      </c>
      <c r="D22" s="23">
        <f t="shared" si="2"/>
        <v>0</v>
      </c>
      <c r="E22" s="25">
        <f t="shared" si="3"/>
        <v>0</v>
      </c>
    </row>
    <row r="23" spans="1:5" ht="12.75">
      <c r="A23" s="5">
        <f t="shared" si="4"/>
        <v>1.2</v>
      </c>
      <c r="B23" s="41">
        <f t="shared" si="0"/>
        <v>0</v>
      </c>
      <c r="C23" s="40">
        <f t="shared" si="1"/>
        <v>0</v>
      </c>
      <c r="D23" s="23">
        <f t="shared" si="2"/>
        <v>0</v>
      </c>
      <c r="E23" s="25">
        <f t="shared" si="3"/>
        <v>0</v>
      </c>
    </row>
    <row r="24" spans="1:5" ht="12.75">
      <c r="A24" s="5">
        <f t="shared" si="4"/>
        <v>1.3</v>
      </c>
      <c r="B24" s="41">
        <f t="shared" si="0"/>
        <v>0</v>
      </c>
      <c r="C24" s="40">
        <f t="shared" si="1"/>
        <v>0</v>
      </c>
      <c r="D24" s="23">
        <f t="shared" si="2"/>
        <v>0</v>
      </c>
      <c r="E24" s="25">
        <f t="shared" si="3"/>
        <v>0</v>
      </c>
    </row>
    <row r="25" spans="1:5" ht="12.75">
      <c r="A25" s="5">
        <f t="shared" si="4"/>
        <v>1.4000000000000001</v>
      </c>
      <c r="B25" s="41">
        <f t="shared" si="0"/>
        <v>0</v>
      </c>
      <c r="C25" s="40">
        <f t="shared" si="1"/>
        <v>0</v>
      </c>
      <c r="D25" s="23">
        <f t="shared" si="2"/>
        <v>0</v>
      </c>
      <c r="E25" s="25">
        <f t="shared" si="3"/>
        <v>0</v>
      </c>
    </row>
    <row r="26" spans="1:5" ht="12.75">
      <c r="A26" s="5">
        <f t="shared" si="4"/>
        <v>1.5000000000000002</v>
      </c>
      <c r="B26" s="41">
        <f t="shared" si="0"/>
        <v>0</v>
      </c>
      <c r="C26" s="40">
        <f t="shared" si="1"/>
        <v>0</v>
      </c>
      <c r="D26" s="23">
        <f t="shared" si="2"/>
        <v>0</v>
      </c>
      <c r="E26" s="25">
        <f t="shared" si="3"/>
        <v>0</v>
      </c>
    </row>
    <row r="27" spans="1:5" ht="12.75">
      <c r="A27" s="5">
        <f t="shared" si="4"/>
        <v>1.6000000000000003</v>
      </c>
      <c r="B27" s="41">
        <f t="shared" si="0"/>
        <v>0</v>
      </c>
      <c r="C27" s="40">
        <f t="shared" si="1"/>
        <v>0</v>
      </c>
      <c r="D27" s="23">
        <f t="shared" si="2"/>
        <v>0</v>
      </c>
      <c r="E27" s="25">
        <f t="shared" si="3"/>
        <v>0</v>
      </c>
    </row>
    <row r="28" spans="1:5" ht="12.75">
      <c r="A28" s="5">
        <f t="shared" si="4"/>
        <v>1.7000000000000004</v>
      </c>
      <c r="B28" s="41">
        <f t="shared" si="0"/>
        <v>0</v>
      </c>
      <c r="C28" s="40">
        <f t="shared" si="1"/>
        <v>0</v>
      </c>
      <c r="D28" s="23">
        <f t="shared" si="2"/>
        <v>0</v>
      </c>
      <c r="E28" s="25">
        <f t="shared" si="3"/>
        <v>0</v>
      </c>
    </row>
    <row r="29" spans="1:5" ht="12.75">
      <c r="A29" s="5">
        <f t="shared" si="4"/>
        <v>1.8000000000000005</v>
      </c>
      <c r="B29" s="41">
        <f t="shared" si="0"/>
        <v>0</v>
      </c>
      <c r="C29" s="40">
        <f t="shared" si="1"/>
        <v>0</v>
      </c>
      <c r="D29" s="23">
        <f t="shared" si="2"/>
        <v>0</v>
      </c>
      <c r="E29" s="25">
        <f t="shared" si="3"/>
        <v>0</v>
      </c>
    </row>
    <row r="30" spans="1:5" ht="12.75">
      <c r="A30" s="5">
        <f t="shared" si="4"/>
        <v>1.9000000000000006</v>
      </c>
      <c r="B30" s="41">
        <f t="shared" si="0"/>
        <v>0</v>
      </c>
      <c r="C30" s="40">
        <f t="shared" si="1"/>
        <v>0</v>
      </c>
      <c r="D30" s="23">
        <f t="shared" si="2"/>
        <v>0</v>
      </c>
      <c r="E30" s="25">
        <f t="shared" si="3"/>
        <v>0</v>
      </c>
    </row>
    <row r="31" spans="1:5" ht="12.75">
      <c r="A31" s="5">
        <f t="shared" si="4"/>
        <v>2.0000000000000004</v>
      </c>
      <c r="B31" s="41">
        <f t="shared" si="0"/>
        <v>0</v>
      </c>
      <c r="C31" s="40">
        <f t="shared" si="1"/>
        <v>0</v>
      </c>
      <c r="D31" s="23">
        <f t="shared" si="2"/>
        <v>0</v>
      </c>
      <c r="E31" s="25">
        <f t="shared" si="3"/>
        <v>0</v>
      </c>
    </row>
    <row r="32" spans="1:5" ht="12.75">
      <c r="A32" s="5">
        <f t="shared" si="4"/>
        <v>2.1000000000000005</v>
      </c>
      <c r="B32" s="41">
        <f t="shared" si="0"/>
        <v>0</v>
      </c>
      <c r="C32" s="40">
        <f t="shared" si="1"/>
        <v>0</v>
      </c>
      <c r="D32" s="23">
        <f t="shared" si="2"/>
        <v>0</v>
      </c>
      <c r="E32" s="25">
        <f t="shared" si="3"/>
        <v>0</v>
      </c>
    </row>
    <row r="33" spans="1:5" ht="12.75">
      <c r="A33" s="5">
        <f t="shared" si="4"/>
        <v>2.2000000000000006</v>
      </c>
      <c r="B33" s="41">
        <f t="shared" si="0"/>
        <v>0</v>
      </c>
      <c r="C33" s="40">
        <f t="shared" si="1"/>
        <v>0</v>
      </c>
      <c r="D33" s="23">
        <f t="shared" si="2"/>
        <v>0</v>
      </c>
      <c r="E33" s="25">
        <f t="shared" si="3"/>
        <v>0</v>
      </c>
    </row>
    <row r="34" spans="1:5" ht="12.75">
      <c r="A34" s="5">
        <f t="shared" si="4"/>
        <v>2.3000000000000007</v>
      </c>
      <c r="B34" s="41">
        <f t="shared" si="0"/>
        <v>0</v>
      </c>
      <c r="C34" s="40">
        <f t="shared" si="1"/>
        <v>0</v>
      </c>
      <c r="D34" s="23">
        <f t="shared" si="2"/>
        <v>0</v>
      </c>
      <c r="E34" s="25">
        <f t="shared" si="3"/>
        <v>0</v>
      </c>
    </row>
    <row r="35" spans="1:5" ht="12.75">
      <c r="A35" s="5">
        <f t="shared" si="4"/>
        <v>2.400000000000001</v>
      </c>
      <c r="B35" s="41">
        <f t="shared" si="0"/>
        <v>0</v>
      </c>
      <c r="C35" s="40">
        <f t="shared" si="1"/>
        <v>0</v>
      </c>
      <c r="D35" s="23">
        <f t="shared" si="2"/>
        <v>0</v>
      </c>
      <c r="E35" s="25">
        <f t="shared" si="3"/>
        <v>0</v>
      </c>
    </row>
    <row r="36" spans="1:5" ht="12.75">
      <c r="A36" s="5">
        <f t="shared" si="4"/>
        <v>2.500000000000001</v>
      </c>
      <c r="B36" s="41">
        <f t="shared" si="0"/>
        <v>0</v>
      </c>
      <c r="C36" s="40">
        <f t="shared" si="1"/>
        <v>0</v>
      </c>
      <c r="D36" s="23">
        <f t="shared" si="2"/>
        <v>0</v>
      </c>
      <c r="E36" s="25">
        <f t="shared" si="3"/>
        <v>0</v>
      </c>
    </row>
    <row r="37" spans="1:5" ht="12.75">
      <c r="A37" s="5">
        <f t="shared" si="4"/>
        <v>2.600000000000001</v>
      </c>
      <c r="B37" s="41">
        <f t="shared" si="0"/>
        <v>0</v>
      </c>
      <c r="C37" s="40">
        <f t="shared" si="1"/>
        <v>0</v>
      </c>
      <c r="D37" s="23">
        <f t="shared" si="2"/>
        <v>0</v>
      </c>
      <c r="E37" s="25">
        <f t="shared" si="3"/>
        <v>0</v>
      </c>
    </row>
    <row r="38" spans="1:5" ht="12.75">
      <c r="A38" s="5">
        <f t="shared" si="4"/>
        <v>2.700000000000001</v>
      </c>
      <c r="B38" s="41">
        <f t="shared" si="0"/>
        <v>0</v>
      </c>
      <c r="C38" s="40">
        <f t="shared" si="1"/>
        <v>0</v>
      </c>
      <c r="D38" s="23">
        <f t="shared" si="2"/>
        <v>0</v>
      </c>
      <c r="E38" s="25">
        <f t="shared" si="3"/>
        <v>0</v>
      </c>
    </row>
    <row r="39" spans="1:5" ht="12.75">
      <c r="A39" s="5">
        <f t="shared" si="4"/>
        <v>2.800000000000001</v>
      </c>
      <c r="B39" s="41">
        <f t="shared" si="0"/>
        <v>0</v>
      </c>
      <c r="C39" s="40">
        <f t="shared" si="1"/>
        <v>0</v>
      </c>
      <c r="D39" s="23">
        <f t="shared" si="2"/>
        <v>0</v>
      </c>
      <c r="E39" s="25">
        <f t="shared" si="3"/>
        <v>0</v>
      </c>
    </row>
    <row r="40" spans="1:5" ht="12.75">
      <c r="A40" s="5">
        <f t="shared" si="4"/>
        <v>2.9000000000000012</v>
      </c>
      <c r="B40" s="41">
        <f t="shared" si="0"/>
        <v>0</v>
      </c>
      <c r="C40" s="40">
        <f t="shared" si="1"/>
        <v>0</v>
      </c>
      <c r="D40" s="23">
        <f t="shared" si="2"/>
        <v>0</v>
      </c>
      <c r="E40" s="25">
        <f t="shared" si="3"/>
        <v>0</v>
      </c>
    </row>
    <row r="41" spans="1:5" ht="12.75">
      <c r="A41" s="5">
        <f t="shared" si="4"/>
        <v>3.0000000000000013</v>
      </c>
      <c r="B41" s="41">
        <f t="shared" si="0"/>
        <v>0</v>
      </c>
      <c r="C41" s="40">
        <f t="shared" si="1"/>
        <v>0</v>
      </c>
      <c r="D41" s="23">
        <f t="shared" si="2"/>
        <v>0</v>
      </c>
      <c r="E41" s="25">
        <f t="shared" si="3"/>
        <v>0</v>
      </c>
    </row>
    <row r="42" spans="1:5" ht="12.75">
      <c r="A42" s="5">
        <f t="shared" si="4"/>
        <v>3.1000000000000014</v>
      </c>
      <c r="B42" s="41">
        <f t="shared" si="0"/>
        <v>0</v>
      </c>
      <c r="C42" s="40">
        <f t="shared" si="1"/>
        <v>0</v>
      </c>
      <c r="D42" s="23">
        <f t="shared" si="2"/>
        <v>0</v>
      </c>
      <c r="E42" s="25">
        <f t="shared" si="3"/>
        <v>0</v>
      </c>
    </row>
    <row r="43" spans="1:5" ht="12.75">
      <c r="A43" s="5">
        <f t="shared" si="4"/>
        <v>3.2000000000000015</v>
      </c>
      <c r="B43" s="41">
        <f aca="true" t="shared" si="5" ref="B43:B74">IF(x&lt;LANG2,-FORCE2,0)</f>
        <v>0</v>
      </c>
      <c r="C43" s="40">
        <f aca="true" t="shared" si="6" ref="C43:C74">IF(x&lt;LANG2,FORCE2*(x-LANG2),0)</f>
        <v>0</v>
      </c>
      <c r="D43" s="23">
        <f aca="true" t="shared" si="7" ref="D43:D74">IF(x&lt;LANG2,(FORCE2*(0.5*(x)^2*10^6-LANG2*x*10^6)/(E*INERTIE*10^4)),-(FORCE2*(LANG2)^2*10^6)/(2*E*INERTIE*10^4))</f>
        <v>0</v>
      </c>
      <c r="E43" s="25">
        <f aca="true" t="shared" si="8" ref="E43:E74">IF(x&lt;LANG2,1000*FORCE2*x^2*((x/3)-LANG2)/(2*E*0.01*INERTIE),1000*FORCE2*(LANG2)^2*((LANG2/3)-x)/(2*E*0.01*INERTIE))</f>
        <v>0</v>
      </c>
    </row>
    <row r="44" spans="1:5" ht="12.75">
      <c r="A44" s="5">
        <f t="shared" si="4"/>
        <v>3.3000000000000016</v>
      </c>
      <c r="B44" s="41">
        <f t="shared" si="5"/>
        <v>0</v>
      </c>
      <c r="C44" s="40">
        <f t="shared" si="6"/>
        <v>0</v>
      </c>
      <c r="D44" s="23">
        <f t="shared" si="7"/>
        <v>0</v>
      </c>
      <c r="E44" s="25">
        <f t="shared" si="8"/>
        <v>0</v>
      </c>
    </row>
    <row r="45" spans="1:5" ht="12.75">
      <c r="A45" s="5">
        <f t="shared" si="4"/>
        <v>3.4000000000000017</v>
      </c>
      <c r="B45" s="41">
        <f t="shared" si="5"/>
        <v>0</v>
      </c>
      <c r="C45" s="40">
        <f t="shared" si="6"/>
        <v>0</v>
      </c>
      <c r="D45" s="23">
        <f t="shared" si="7"/>
        <v>0</v>
      </c>
      <c r="E45" s="25">
        <f t="shared" si="8"/>
        <v>0</v>
      </c>
    </row>
    <row r="46" spans="1:5" ht="12.75">
      <c r="A46" s="5">
        <f t="shared" si="4"/>
        <v>3.5000000000000018</v>
      </c>
      <c r="B46" s="41">
        <f t="shared" si="5"/>
        <v>0</v>
      </c>
      <c r="C46" s="40">
        <f t="shared" si="6"/>
        <v>0</v>
      </c>
      <c r="D46" s="23">
        <f t="shared" si="7"/>
        <v>0</v>
      </c>
      <c r="E46" s="25">
        <f t="shared" si="8"/>
        <v>0</v>
      </c>
    </row>
    <row r="47" spans="1:5" ht="12.75">
      <c r="A47" s="5">
        <f t="shared" si="4"/>
        <v>3.600000000000002</v>
      </c>
      <c r="B47" s="41">
        <f t="shared" si="5"/>
        <v>0</v>
      </c>
      <c r="C47" s="40">
        <f t="shared" si="6"/>
        <v>0</v>
      </c>
      <c r="D47" s="23">
        <f t="shared" si="7"/>
        <v>0</v>
      </c>
      <c r="E47" s="25">
        <f t="shared" si="8"/>
        <v>0</v>
      </c>
    </row>
    <row r="48" spans="1:5" ht="12.75">
      <c r="A48" s="5">
        <f t="shared" si="4"/>
        <v>3.700000000000002</v>
      </c>
      <c r="B48" s="41">
        <f t="shared" si="5"/>
        <v>0</v>
      </c>
      <c r="C48" s="40">
        <f t="shared" si="6"/>
        <v>0</v>
      </c>
      <c r="D48" s="23">
        <f t="shared" si="7"/>
        <v>0</v>
      </c>
      <c r="E48" s="25">
        <f t="shared" si="8"/>
        <v>0</v>
      </c>
    </row>
    <row r="49" spans="1:5" ht="12.75">
      <c r="A49" s="5">
        <f t="shared" si="4"/>
        <v>3.800000000000002</v>
      </c>
      <c r="B49" s="41">
        <f t="shared" si="5"/>
        <v>0</v>
      </c>
      <c r="C49" s="40">
        <f t="shared" si="6"/>
        <v>0</v>
      </c>
      <c r="D49" s="23">
        <f t="shared" si="7"/>
        <v>0</v>
      </c>
      <c r="E49" s="25">
        <f t="shared" si="8"/>
        <v>0</v>
      </c>
    </row>
    <row r="50" spans="1:5" ht="12.75">
      <c r="A50" s="5">
        <f t="shared" si="4"/>
        <v>3.900000000000002</v>
      </c>
      <c r="B50" s="41">
        <f t="shared" si="5"/>
        <v>0</v>
      </c>
      <c r="C50" s="40">
        <f t="shared" si="6"/>
        <v>0</v>
      </c>
      <c r="D50" s="23">
        <f t="shared" si="7"/>
        <v>0</v>
      </c>
      <c r="E50" s="25">
        <f t="shared" si="8"/>
        <v>0</v>
      </c>
    </row>
    <row r="51" spans="1:5" ht="12.75">
      <c r="A51" s="5">
        <f t="shared" si="4"/>
        <v>4.000000000000002</v>
      </c>
      <c r="B51" s="41">
        <f t="shared" si="5"/>
        <v>0</v>
      </c>
      <c r="C51" s="40">
        <f t="shared" si="6"/>
        <v>0</v>
      </c>
      <c r="D51" s="23">
        <f t="shared" si="7"/>
        <v>0</v>
      </c>
      <c r="E51" s="25">
        <f t="shared" si="8"/>
        <v>0</v>
      </c>
    </row>
    <row r="52" spans="1:5" ht="12.75">
      <c r="A52" s="5">
        <f t="shared" si="4"/>
        <v>4.100000000000001</v>
      </c>
      <c r="B52" s="41">
        <f t="shared" si="5"/>
        <v>0</v>
      </c>
      <c r="C52" s="40">
        <f t="shared" si="6"/>
        <v>0</v>
      </c>
      <c r="D52" s="23">
        <f t="shared" si="7"/>
        <v>0</v>
      </c>
      <c r="E52" s="25">
        <f t="shared" si="8"/>
        <v>0</v>
      </c>
    </row>
    <row r="53" spans="1:5" ht="12.75">
      <c r="A53" s="5">
        <f t="shared" si="4"/>
        <v>4.200000000000001</v>
      </c>
      <c r="B53" s="41">
        <f t="shared" si="5"/>
        <v>0</v>
      </c>
      <c r="C53" s="40">
        <f t="shared" si="6"/>
        <v>0</v>
      </c>
      <c r="D53" s="23">
        <f t="shared" si="7"/>
        <v>0</v>
      </c>
      <c r="E53" s="25">
        <f t="shared" si="8"/>
        <v>0</v>
      </c>
    </row>
    <row r="54" spans="1:5" ht="12.75">
      <c r="A54" s="5">
        <f t="shared" si="4"/>
        <v>4.300000000000001</v>
      </c>
      <c r="B54" s="41">
        <f t="shared" si="5"/>
        <v>0</v>
      </c>
      <c r="C54" s="40">
        <f t="shared" si="6"/>
        <v>0</v>
      </c>
      <c r="D54" s="23">
        <f t="shared" si="7"/>
        <v>0</v>
      </c>
      <c r="E54" s="25">
        <f t="shared" si="8"/>
        <v>0</v>
      </c>
    </row>
    <row r="55" spans="1:5" ht="12.75">
      <c r="A55" s="5">
        <f t="shared" si="4"/>
        <v>4.4</v>
      </c>
      <c r="B55" s="41">
        <f t="shared" si="5"/>
        <v>0</v>
      </c>
      <c r="C55" s="40">
        <f t="shared" si="6"/>
        <v>0</v>
      </c>
      <c r="D55" s="23">
        <f t="shared" si="7"/>
        <v>0</v>
      </c>
      <c r="E55" s="25">
        <f t="shared" si="8"/>
        <v>0</v>
      </c>
    </row>
    <row r="56" spans="1:5" ht="12.75">
      <c r="A56" s="5">
        <f t="shared" si="4"/>
        <v>4.5</v>
      </c>
      <c r="B56" s="41">
        <f t="shared" si="5"/>
        <v>0</v>
      </c>
      <c r="C56" s="40">
        <f t="shared" si="6"/>
        <v>0</v>
      </c>
      <c r="D56" s="23">
        <f t="shared" si="7"/>
        <v>0</v>
      </c>
      <c r="E56" s="25">
        <f t="shared" si="8"/>
        <v>0</v>
      </c>
    </row>
    <row r="57" spans="1:5" ht="12.75">
      <c r="A57" s="5">
        <f t="shared" si="4"/>
        <v>4.6</v>
      </c>
      <c r="B57" s="41">
        <f t="shared" si="5"/>
        <v>0</v>
      </c>
      <c r="C57" s="40">
        <f t="shared" si="6"/>
        <v>0</v>
      </c>
      <c r="D57" s="23">
        <f t="shared" si="7"/>
        <v>0</v>
      </c>
      <c r="E57" s="25">
        <f t="shared" si="8"/>
        <v>0</v>
      </c>
    </row>
    <row r="58" spans="1:5" ht="12.75">
      <c r="A58" s="5">
        <f t="shared" si="4"/>
        <v>4.699999999999999</v>
      </c>
      <c r="B58" s="41">
        <f t="shared" si="5"/>
        <v>0</v>
      </c>
      <c r="C58" s="40">
        <f t="shared" si="6"/>
        <v>0</v>
      </c>
      <c r="D58" s="23">
        <f t="shared" si="7"/>
        <v>0</v>
      </c>
      <c r="E58" s="25">
        <f t="shared" si="8"/>
        <v>0</v>
      </c>
    </row>
    <row r="59" spans="1:5" ht="12.75">
      <c r="A59" s="5">
        <f t="shared" si="4"/>
        <v>4.799999999999999</v>
      </c>
      <c r="B59" s="41">
        <f t="shared" si="5"/>
        <v>0</v>
      </c>
      <c r="C59" s="40">
        <f t="shared" si="6"/>
        <v>0</v>
      </c>
      <c r="D59" s="23">
        <f t="shared" si="7"/>
        <v>0</v>
      </c>
      <c r="E59" s="25">
        <f t="shared" si="8"/>
        <v>0</v>
      </c>
    </row>
    <row r="60" spans="1:5" ht="12.75">
      <c r="A60" s="5">
        <f t="shared" si="4"/>
        <v>4.899999999999999</v>
      </c>
      <c r="B60" s="41">
        <f t="shared" si="5"/>
        <v>0</v>
      </c>
      <c r="C60" s="40">
        <f t="shared" si="6"/>
        <v>0</v>
      </c>
      <c r="D60" s="23">
        <f t="shared" si="7"/>
        <v>0</v>
      </c>
      <c r="E60" s="25">
        <f t="shared" si="8"/>
        <v>0</v>
      </c>
    </row>
    <row r="61" spans="1:5" ht="12.75">
      <c r="A61" s="5">
        <f t="shared" si="4"/>
        <v>4.999999999999998</v>
      </c>
      <c r="B61" s="41">
        <f t="shared" si="5"/>
        <v>0</v>
      </c>
      <c r="C61" s="40">
        <f t="shared" si="6"/>
        <v>0</v>
      </c>
      <c r="D61" s="23">
        <f t="shared" si="7"/>
        <v>0</v>
      </c>
      <c r="E61" s="25">
        <f t="shared" si="8"/>
        <v>0</v>
      </c>
    </row>
    <row r="62" spans="1:5" ht="12.75">
      <c r="A62" s="5">
        <f t="shared" si="4"/>
        <v>5.099999999999998</v>
      </c>
      <c r="B62" s="41">
        <f t="shared" si="5"/>
        <v>0</v>
      </c>
      <c r="C62" s="40">
        <f t="shared" si="6"/>
        <v>0</v>
      </c>
      <c r="D62" s="23">
        <f t="shared" si="7"/>
        <v>0</v>
      </c>
      <c r="E62" s="25">
        <f t="shared" si="8"/>
        <v>0</v>
      </c>
    </row>
    <row r="63" spans="1:5" ht="12.75">
      <c r="A63" s="5">
        <f t="shared" si="4"/>
        <v>5.1999999999999975</v>
      </c>
      <c r="B63" s="41">
        <f t="shared" si="5"/>
        <v>0</v>
      </c>
      <c r="C63" s="40">
        <f t="shared" si="6"/>
        <v>0</v>
      </c>
      <c r="D63" s="23">
        <f t="shared" si="7"/>
        <v>0</v>
      </c>
      <c r="E63" s="25">
        <f t="shared" si="8"/>
        <v>0</v>
      </c>
    </row>
    <row r="64" spans="1:5" ht="12.75">
      <c r="A64" s="5">
        <f t="shared" si="4"/>
        <v>5.299999999999997</v>
      </c>
      <c r="B64" s="41">
        <f t="shared" si="5"/>
        <v>0</v>
      </c>
      <c r="C64" s="40">
        <f t="shared" si="6"/>
        <v>0</v>
      </c>
      <c r="D64" s="23">
        <f t="shared" si="7"/>
        <v>0</v>
      </c>
      <c r="E64" s="25">
        <f t="shared" si="8"/>
        <v>0</v>
      </c>
    </row>
    <row r="65" spans="1:5" ht="12.75">
      <c r="A65" s="5">
        <f t="shared" si="4"/>
        <v>5.399999999999997</v>
      </c>
      <c r="B65" s="41">
        <f t="shared" si="5"/>
        <v>0</v>
      </c>
      <c r="C65" s="40">
        <f t="shared" si="6"/>
        <v>0</v>
      </c>
      <c r="D65" s="23">
        <f t="shared" si="7"/>
        <v>0</v>
      </c>
      <c r="E65" s="25">
        <f t="shared" si="8"/>
        <v>0</v>
      </c>
    </row>
    <row r="66" spans="1:5" ht="12.75">
      <c r="A66" s="5">
        <f t="shared" si="4"/>
        <v>5.4999999999999964</v>
      </c>
      <c r="B66" s="41">
        <f t="shared" si="5"/>
        <v>0</v>
      </c>
      <c r="C66" s="40">
        <f t="shared" si="6"/>
        <v>0</v>
      </c>
      <c r="D66" s="23">
        <f t="shared" si="7"/>
        <v>0</v>
      </c>
      <c r="E66" s="25">
        <f t="shared" si="8"/>
        <v>0</v>
      </c>
    </row>
    <row r="67" spans="1:5" ht="12.75">
      <c r="A67" s="5">
        <f t="shared" si="4"/>
        <v>5.599999999999996</v>
      </c>
      <c r="B67" s="41">
        <f t="shared" si="5"/>
        <v>0</v>
      </c>
      <c r="C67" s="40">
        <f t="shared" si="6"/>
        <v>0</v>
      </c>
      <c r="D67" s="23">
        <f t="shared" si="7"/>
        <v>0</v>
      </c>
      <c r="E67" s="25">
        <f t="shared" si="8"/>
        <v>0</v>
      </c>
    </row>
    <row r="68" spans="1:5" ht="12.75">
      <c r="A68" s="5">
        <f t="shared" si="4"/>
        <v>5.699999999999996</v>
      </c>
      <c r="B68" s="41">
        <f t="shared" si="5"/>
        <v>0</v>
      </c>
      <c r="C68" s="40">
        <f t="shared" si="6"/>
        <v>0</v>
      </c>
      <c r="D68" s="23">
        <f t="shared" si="7"/>
        <v>0</v>
      </c>
      <c r="E68" s="25">
        <f t="shared" si="8"/>
        <v>0</v>
      </c>
    </row>
    <row r="69" spans="1:5" ht="12.75">
      <c r="A69" s="5">
        <f t="shared" si="4"/>
        <v>5.799999999999995</v>
      </c>
      <c r="B69" s="41">
        <f t="shared" si="5"/>
        <v>0</v>
      </c>
      <c r="C69" s="40">
        <f t="shared" si="6"/>
        <v>0</v>
      </c>
      <c r="D69" s="23">
        <f t="shared" si="7"/>
        <v>0</v>
      </c>
      <c r="E69" s="25">
        <f t="shared" si="8"/>
        <v>0</v>
      </c>
    </row>
    <row r="70" spans="1:5" ht="12.75">
      <c r="A70" s="5">
        <f t="shared" si="4"/>
        <v>5.899999999999995</v>
      </c>
      <c r="B70" s="41">
        <f t="shared" si="5"/>
        <v>0</v>
      </c>
      <c r="C70" s="40">
        <f t="shared" si="6"/>
        <v>0</v>
      </c>
      <c r="D70" s="23">
        <f t="shared" si="7"/>
        <v>0</v>
      </c>
      <c r="E70" s="25">
        <f t="shared" si="8"/>
        <v>0</v>
      </c>
    </row>
    <row r="71" spans="1:5" ht="12.75">
      <c r="A71" s="5">
        <f t="shared" si="4"/>
        <v>5.999999999999995</v>
      </c>
      <c r="B71" s="41">
        <f t="shared" si="5"/>
        <v>0</v>
      </c>
      <c r="C71" s="40">
        <f t="shared" si="6"/>
        <v>0</v>
      </c>
      <c r="D71" s="23">
        <f t="shared" si="7"/>
        <v>0</v>
      </c>
      <c r="E71" s="25">
        <f t="shared" si="8"/>
        <v>0</v>
      </c>
    </row>
    <row r="72" spans="1:5" ht="12.75">
      <c r="A72" s="5">
        <f t="shared" si="4"/>
        <v>6.099999999999994</v>
      </c>
      <c r="B72" s="41">
        <f t="shared" si="5"/>
        <v>0</v>
      </c>
      <c r="C72" s="40">
        <f t="shared" si="6"/>
        <v>0</v>
      </c>
      <c r="D72" s="23">
        <f t="shared" si="7"/>
        <v>0</v>
      </c>
      <c r="E72" s="25">
        <f t="shared" si="8"/>
        <v>0</v>
      </c>
    </row>
    <row r="73" spans="1:5" ht="12.75">
      <c r="A73" s="5">
        <f t="shared" si="4"/>
        <v>6.199999999999994</v>
      </c>
      <c r="B73" s="41">
        <f t="shared" si="5"/>
        <v>0</v>
      </c>
      <c r="C73" s="40">
        <f t="shared" si="6"/>
        <v>0</v>
      </c>
      <c r="D73" s="23">
        <f t="shared" si="7"/>
        <v>0</v>
      </c>
      <c r="E73" s="25">
        <f t="shared" si="8"/>
        <v>0</v>
      </c>
    </row>
    <row r="74" spans="1:5" ht="12.75">
      <c r="A74" s="5">
        <f t="shared" si="4"/>
        <v>6.299999999999994</v>
      </c>
      <c r="B74" s="41">
        <f t="shared" si="5"/>
        <v>0</v>
      </c>
      <c r="C74" s="40">
        <f t="shared" si="6"/>
        <v>0</v>
      </c>
      <c r="D74" s="23">
        <f t="shared" si="7"/>
        <v>0</v>
      </c>
      <c r="E74" s="25">
        <f t="shared" si="8"/>
        <v>0</v>
      </c>
    </row>
    <row r="75" spans="1:5" ht="12.75">
      <c r="A75" s="5">
        <f t="shared" si="4"/>
        <v>6.399999999999993</v>
      </c>
      <c r="B75" s="41">
        <f aca="true" t="shared" si="9" ref="B75:B111">IF(x&lt;LANG2,-FORCE2,0)</f>
        <v>0</v>
      </c>
      <c r="C75" s="40">
        <f aca="true" t="shared" si="10" ref="C75:C111">IF(x&lt;LANG2,FORCE2*(x-LANG2),0)</f>
        <v>0</v>
      </c>
      <c r="D75" s="23">
        <f aca="true" t="shared" si="11" ref="D75:D111">IF(x&lt;LANG2,(FORCE2*(0.5*(x)^2*10^6-LANG2*x*10^6)/(E*INERTIE*10^4)),-(FORCE2*(LANG2)^2*10^6)/(2*E*INERTIE*10^4))</f>
        <v>0</v>
      </c>
      <c r="E75" s="25">
        <f aca="true" t="shared" si="12" ref="E75:E111">IF(x&lt;LANG2,1000*FORCE2*x^2*((x/3)-LANG2)/(2*E*0.01*INERTIE),1000*FORCE2*(LANG2)^2*((LANG2/3)-x)/(2*E*0.01*INERTIE))</f>
        <v>0</v>
      </c>
    </row>
    <row r="76" spans="1:5" ht="12.75">
      <c r="A76" s="5">
        <f aca="true" t="shared" si="13" ref="A76:A111">IF(A75&lt;PORTEE,A75+(PORTEE/100),"")</f>
        <v>6.499999999999993</v>
      </c>
      <c r="B76" s="41">
        <f t="shared" si="9"/>
        <v>0</v>
      </c>
      <c r="C76" s="40">
        <f t="shared" si="10"/>
        <v>0</v>
      </c>
      <c r="D76" s="23">
        <f t="shared" si="11"/>
        <v>0</v>
      </c>
      <c r="E76" s="25">
        <f t="shared" si="12"/>
        <v>0</v>
      </c>
    </row>
    <row r="77" spans="1:5" ht="12.75">
      <c r="A77" s="5">
        <f t="shared" si="13"/>
        <v>6.5999999999999925</v>
      </c>
      <c r="B77" s="41">
        <f t="shared" si="9"/>
        <v>0</v>
      </c>
      <c r="C77" s="40">
        <f t="shared" si="10"/>
        <v>0</v>
      </c>
      <c r="D77" s="23">
        <f t="shared" si="11"/>
        <v>0</v>
      </c>
      <c r="E77" s="25">
        <f t="shared" si="12"/>
        <v>0</v>
      </c>
    </row>
    <row r="78" spans="1:5" ht="12.75">
      <c r="A78" s="5">
        <f t="shared" si="13"/>
        <v>6.699999999999992</v>
      </c>
      <c r="B78" s="41">
        <f t="shared" si="9"/>
        <v>0</v>
      </c>
      <c r="C78" s="40">
        <f t="shared" si="10"/>
        <v>0</v>
      </c>
      <c r="D78" s="23">
        <f t="shared" si="11"/>
        <v>0</v>
      </c>
      <c r="E78" s="25">
        <f t="shared" si="12"/>
        <v>0</v>
      </c>
    </row>
    <row r="79" spans="1:5" ht="12.75">
      <c r="A79" s="5">
        <f t="shared" si="13"/>
        <v>6.799999999999992</v>
      </c>
      <c r="B79" s="41">
        <f t="shared" si="9"/>
        <v>0</v>
      </c>
      <c r="C79" s="40">
        <f t="shared" si="10"/>
        <v>0</v>
      </c>
      <c r="D79" s="23">
        <f t="shared" si="11"/>
        <v>0</v>
      </c>
      <c r="E79" s="25">
        <f t="shared" si="12"/>
        <v>0</v>
      </c>
    </row>
    <row r="80" spans="1:5" ht="12.75">
      <c r="A80" s="5">
        <f t="shared" si="13"/>
        <v>6.8999999999999915</v>
      </c>
      <c r="B80" s="41">
        <f t="shared" si="9"/>
        <v>0</v>
      </c>
      <c r="C80" s="40">
        <f t="shared" si="10"/>
        <v>0</v>
      </c>
      <c r="D80" s="23">
        <f t="shared" si="11"/>
        <v>0</v>
      </c>
      <c r="E80" s="25">
        <f t="shared" si="12"/>
        <v>0</v>
      </c>
    </row>
    <row r="81" spans="1:5" ht="12.75">
      <c r="A81" s="5">
        <f t="shared" si="13"/>
        <v>6.999999999999991</v>
      </c>
      <c r="B81" s="41">
        <f t="shared" si="9"/>
        <v>0</v>
      </c>
      <c r="C81" s="40">
        <f t="shared" si="10"/>
        <v>0</v>
      </c>
      <c r="D81" s="23">
        <f t="shared" si="11"/>
        <v>0</v>
      </c>
      <c r="E81" s="25">
        <f t="shared" si="12"/>
        <v>0</v>
      </c>
    </row>
    <row r="82" spans="1:5" ht="12.75">
      <c r="A82" s="5">
        <f t="shared" si="13"/>
        <v>7.099999999999991</v>
      </c>
      <c r="B82" s="41">
        <f t="shared" si="9"/>
        <v>0</v>
      </c>
      <c r="C82" s="40">
        <f t="shared" si="10"/>
        <v>0</v>
      </c>
      <c r="D82" s="23">
        <f t="shared" si="11"/>
        <v>0</v>
      </c>
      <c r="E82" s="25">
        <f t="shared" si="12"/>
        <v>0</v>
      </c>
    </row>
    <row r="83" spans="1:5" ht="12.75">
      <c r="A83" s="5">
        <f t="shared" si="13"/>
        <v>7.19999999999999</v>
      </c>
      <c r="B83" s="41">
        <f t="shared" si="9"/>
        <v>0</v>
      </c>
      <c r="C83" s="40">
        <f t="shared" si="10"/>
        <v>0</v>
      </c>
      <c r="D83" s="23">
        <f t="shared" si="11"/>
        <v>0</v>
      </c>
      <c r="E83" s="25">
        <f t="shared" si="12"/>
        <v>0</v>
      </c>
    </row>
    <row r="84" spans="1:5" ht="12.75">
      <c r="A84" s="5">
        <f t="shared" si="13"/>
        <v>7.29999999999999</v>
      </c>
      <c r="B84" s="41">
        <f t="shared" si="9"/>
        <v>0</v>
      </c>
      <c r="C84" s="40">
        <f t="shared" si="10"/>
        <v>0</v>
      </c>
      <c r="D84" s="23">
        <f t="shared" si="11"/>
        <v>0</v>
      </c>
      <c r="E84" s="25">
        <f t="shared" si="12"/>
        <v>0</v>
      </c>
    </row>
    <row r="85" spans="1:5" ht="12.75">
      <c r="A85" s="5">
        <f t="shared" si="13"/>
        <v>7.39999999999999</v>
      </c>
      <c r="B85" s="41">
        <f t="shared" si="9"/>
        <v>0</v>
      </c>
      <c r="C85" s="40">
        <f t="shared" si="10"/>
        <v>0</v>
      </c>
      <c r="D85" s="23">
        <f t="shared" si="11"/>
        <v>0</v>
      </c>
      <c r="E85" s="25">
        <f t="shared" si="12"/>
        <v>0</v>
      </c>
    </row>
    <row r="86" spans="1:5" ht="12.75">
      <c r="A86" s="5">
        <f t="shared" si="13"/>
        <v>7.499999999999989</v>
      </c>
      <c r="B86" s="41">
        <f t="shared" si="9"/>
        <v>0</v>
      </c>
      <c r="C86" s="40">
        <f t="shared" si="10"/>
        <v>0</v>
      </c>
      <c r="D86" s="23">
        <f t="shared" si="11"/>
        <v>0</v>
      </c>
      <c r="E86" s="25">
        <f t="shared" si="12"/>
        <v>0</v>
      </c>
    </row>
    <row r="87" spans="1:5" ht="12.75">
      <c r="A87" s="5">
        <f t="shared" si="13"/>
        <v>7.599999999999989</v>
      </c>
      <c r="B87" s="41">
        <f t="shared" si="9"/>
        <v>0</v>
      </c>
      <c r="C87" s="40">
        <f t="shared" si="10"/>
        <v>0</v>
      </c>
      <c r="D87" s="23">
        <f t="shared" si="11"/>
        <v>0</v>
      </c>
      <c r="E87" s="25">
        <f t="shared" si="12"/>
        <v>0</v>
      </c>
    </row>
    <row r="88" spans="1:5" ht="12.75">
      <c r="A88" s="5">
        <f t="shared" si="13"/>
        <v>7.699999999999989</v>
      </c>
      <c r="B88" s="41">
        <f t="shared" si="9"/>
        <v>0</v>
      </c>
      <c r="C88" s="40">
        <f t="shared" si="10"/>
        <v>0</v>
      </c>
      <c r="D88" s="23">
        <f t="shared" si="11"/>
        <v>0</v>
      </c>
      <c r="E88" s="25">
        <f t="shared" si="12"/>
        <v>0</v>
      </c>
    </row>
    <row r="89" spans="1:5" ht="12.75">
      <c r="A89" s="5">
        <f t="shared" si="13"/>
        <v>7.799999999999988</v>
      </c>
      <c r="B89" s="41">
        <f t="shared" si="9"/>
        <v>0</v>
      </c>
      <c r="C89" s="40">
        <f t="shared" si="10"/>
        <v>0</v>
      </c>
      <c r="D89" s="23">
        <f t="shared" si="11"/>
        <v>0</v>
      </c>
      <c r="E89" s="25">
        <f t="shared" si="12"/>
        <v>0</v>
      </c>
    </row>
    <row r="90" spans="1:5" ht="12.75">
      <c r="A90" s="5">
        <f t="shared" si="13"/>
        <v>7.899999999999988</v>
      </c>
      <c r="B90" s="41">
        <f t="shared" si="9"/>
        <v>0</v>
      </c>
      <c r="C90" s="40">
        <f t="shared" si="10"/>
        <v>0</v>
      </c>
      <c r="D90" s="23">
        <f t="shared" si="11"/>
        <v>0</v>
      </c>
      <c r="E90" s="25">
        <f t="shared" si="12"/>
        <v>0</v>
      </c>
    </row>
    <row r="91" spans="1:5" ht="12.75">
      <c r="A91" s="5">
        <f t="shared" si="13"/>
        <v>7.999999999999988</v>
      </c>
      <c r="B91" s="41">
        <f t="shared" si="9"/>
        <v>0</v>
      </c>
      <c r="C91" s="40">
        <f t="shared" si="10"/>
        <v>0</v>
      </c>
      <c r="D91" s="23">
        <f t="shared" si="11"/>
        <v>0</v>
      </c>
      <c r="E91" s="25">
        <f t="shared" si="12"/>
        <v>0</v>
      </c>
    </row>
    <row r="92" spans="1:5" ht="12.75">
      <c r="A92" s="5">
        <f t="shared" si="13"/>
        <v>8.099999999999987</v>
      </c>
      <c r="B92" s="41">
        <f t="shared" si="9"/>
        <v>0</v>
      </c>
      <c r="C92" s="40">
        <f t="shared" si="10"/>
        <v>0</v>
      </c>
      <c r="D92" s="23">
        <f t="shared" si="11"/>
        <v>0</v>
      </c>
      <c r="E92" s="25">
        <f t="shared" si="12"/>
        <v>0</v>
      </c>
    </row>
    <row r="93" spans="1:5" ht="12.75">
      <c r="A93" s="5">
        <f t="shared" si="13"/>
        <v>8.199999999999987</v>
      </c>
      <c r="B93" s="41">
        <f t="shared" si="9"/>
        <v>0</v>
      </c>
      <c r="C93" s="40">
        <f t="shared" si="10"/>
        <v>0</v>
      </c>
      <c r="D93" s="23">
        <f t="shared" si="11"/>
        <v>0</v>
      </c>
      <c r="E93" s="25">
        <f t="shared" si="12"/>
        <v>0</v>
      </c>
    </row>
    <row r="94" spans="1:5" ht="12.75">
      <c r="A94" s="5">
        <f t="shared" si="13"/>
        <v>8.299999999999986</v>
      </c>
      <c r="B94" s="41">
        <f t="shared" si="9"/>
        <v>0</v>
      </c>
      <c r="C94" s="40">
        <f t="shared" si="10"/>
        <v>0</v>
      </c>
      <c r="D94" s="23">
        <f t="shared" si="11"/>
        <v>0</v>
      </c>
      <c r="E94" s="25">
        <f t="shared" si="12"/>
        <v>0</v>
      </c>
    </row>
    <row r="95" spans="1:5" ht="12.75">
      <c r="A95" s="5">
        <f t="shared" si="13"/>
        <v>8.399999999999986</v>
      </c>
      <c r="B95" s="41">
        <f t="shared" si="9"/>
        <v>0</v>
      </c>
      <c r="C95" s="40">
        <f t="shared" si="10"/>
        <v>0</v>
      </c>
      <c r="D95" s="23">
        <f t="shared" si="11"/>
        <v>0</v>
      </c>
      <c r="E95" s="25">
        <f t="shared" si="12"/>
        <v>0</v>
      </c>
    </row>
    <row r="96" spans="1:5" ht="12.75">
      <c r="A96" s="5">
        <f t="shared" si="13"/>
        <v>8.499999999999986</v>
      </c>
      <c r="B96" s="41">
        <f t="shared" si="9"/>
        <v>0</v>
      </c>
      <c r="C96" s="40">
        <f t="shared" si="10"/>
        <v>0</v>
      </c>
      <c r="D96" s="23">
        <f t="shared" si="11"/>
        <v>0</v>
      </c>
      <c r="E96" s="25">
        <f t="shared" si="12"/>
        <v>0</v>
      </c>
    </row>
    <row r="97" spans="1:5" ht="12.75">
      <c r="A97" s="5">
        <f t="shared" si="13"/>
        <v>8.599999999999985</v>
      </c>
      <c r="B97" s="41">
        <f t="shared" si="9"/>
        <v>0</v>
      </c>
      <c r="C97" s="40">
        <f t="shared" si="10"/>
        <v>0</v>
      </c>
      <c r="D97" s="23">
        <f t="shared" si="11"/>
        <v>0</v>
      </c>
      <c r="E97" s="25">
        <f t="shared" si="12"/>
        <v>0</v>
      </c>
    </row>
    <row r="98" spans="1:5" ht="12.75">
      <c r="A98" s="5">
        <f t="shared" si="13"/>
        <v>8.699999999999985</v>
      </c>
      <c r="B98" s="41">
        <f t="shared" si="9"/>
        <v>0</v>
      </c>
      <c r="C98" s="40">
        <f t="shared" si="10"/>
        <v>0</v>
      </c>
      <c r="D98" s="23">
        <f t="shared" si="11"/>
        <v>0</v>
      </c>
      <c r="E98" s="25">
        <f t="shared" si="12"/>
        <v>0</v>
      </c>
    </row>
    <row r="99" spans="1:5" ht="12.75">
      <c r="A99" s="5">
        <f t="shared" si="13"/>
        <v>8.799999999999985</v>
      </c>
      <c r="B99" s="41">
        <f t="shared" si="9"/>
        <v>0</v>
      </c>
      <c r="C99" s="40">
        <f t="shared" si="10"/>
        <v>0</v>
      </c>
      <c r="D99" s="23">
        <f t="shared" si="11"/>
        <v>0</v>
      </c>
      <c r="E99" s="25">
        <f t="shared" si="12"/>
        <v>0</v>
      </c>
    </row>
    <row r="100" spans="1:5" ht="12.75">
      <c r="A100" s="5">
        <f t="shared" si="13"/>
        <v>8.899999999999984</v>
      </c>
      <c r="B100" s="41">
        <f t="shared" si="9"/>
        <v>0</v>
      </c>
      <c r="C100" s="40">
        <f t="shared" si="10"/>
        <v>0</v>
      </c>
      <c r="D100" s="23">
        <f t="shared" si="11"/>
        <v>0</v>
      </c>
      <c r="E100" s="25">
        <f t="shared" si="12"/>
        <v>0</v>
      </c>
    </row>
    <row r="101" spans="1:5" ht="12.75">
      <c r="A101" s="5">
        <f t="shared" si="13"/>
        <v>8.999999999999984</v>
      </c>
      <c r="B101" s="41">
        <f t="shared" si="9"/>
        <v>0</v>
      </c>
      <c r="C101" s="40">
        <f t="shared" si="10"/>
        <v>0</v>
      </c>
      <c r="D101" s="23">
        <f t="shared" si="11"/>
        <v>0</v>
      </c>
      <c r="E101" s="25">
        <f t="shared" si="12"/>
        <v>0</v>
      </c>
    </row>
    <row r="102" spans="1:5" ht="12.75">
      <c r="A102" s="5">
        <f t="shared" si="13"/>
        <v>9.099999999999984</v>
      </c>
      <c r="B102" s="41">
        <f t="shared" si="9"/>
        <v>0</v>
      </c>
      <c r="C102" s="40">
        <f t="shared" si="10"/>
        <v>0</v>
      </c>
      <c r="D102" s="23">
        <f t="shared" si="11"/>
        <v>0</v>
      </c>
      <c r="E102" s="25">
        <f t="shared" si="12"/>
        <v>0</v>
      </c>
    </row>
    <row r="103" spans="1:5" ht="12.75">
      <c r="A103" s="5">
        <f t="shared" si="13"/>
        <v>9.199999999999983</v>
      </c>
      <c r="B103" s="41">
        <f t="shared" si="9"/>
        <v>0</v>
      </c>
      <c r="C103" s="40">
        <f t="shared" si="10"/>
        <v>0</v>
      </c>
      <c r="D103" s="23">
        <f t="shared" si="11"/>
        <v>0</v>
      </c>
      <c r="E103" s="25">
        <f t="shared" si="12"/>
        <v>0</v>
      </c>
    </row>
    <row r="104" spans="1:5" ht="12.75">
      <c r="A104" s="5">
        <f t="shared" si="13"/>
        <v>9.299999999999983</v>
      </c>
      <c r="B104" s="41">
        <f t="shared" si="9"/>
        <v>0</v>
      </c>
      <c r="C104" s="40">
        <f t="shared" si="10"/>
        <v>0</v>
      </c>
      <c r="D104" s="23">
        <f t="shared" si="11"/>
        <v>0</v>
      </c>
      <c r="E104" s="25">
        <f t="shared" si="12"/>
        <v>0</v>
      </c>
    </row>
    <row r="105" spans="1:5" ht="12.75">
      <c r="A105" s="5">
        <f t="shared" si="13"/>
        <v>9.399999999999983</v>
      </c>
      <c r="B105" s="41">
        <f t="shared" si="9"/>
        <v>0</v>
      </c>
      <c r="C105" s="40">
        <f t="shared" si="10"/>
        <v>0</v>
      </c>
      <c r="D105" s="23">
        <f t="shared" si="11"/>
        <v>0</v>
      </c>
      <c r="E105" s="25">
        <f t="shared" si="12"/>
        <v>0</v>
      </c>
    </row>
    <row r="106" spans="1:5" ht="12.75">
      <c r="A106" s="5">
        <f t="shared" si="13"/>
        <v>9.499999999999982</v>
      </c>
      <c r="B106" s="41">
        <f t="shared" si="9"/>
        <v>0</v>
      </c>
      <c r="C106" s="40">
        <f t="shared" si="10"/>
        <v>0</v>
      </c>
      <c r="D106" s="23">
        <f t="shared" si="11"/>
        <v>0</v>
      </c>
      <c r="E106" s="25">
        <f t="shared" si="12"/>
        <v>0</v>
      </c>
    </row>
    <row r="107" spans="1:5" ht="12.75">
      <c r="A107" s="5">
        <f t="shared" si="13"/>
        <v>9.599999999999982</v>
      </c>
      <c r="B107" s="41">
        <f t="shared" si="9"/>
        <v>0</v>
      </c>
      <c r="C107" s="40">
        <f t="shared" si="10"/>
        <v>0</v>
      </c>
      <c r="D107" s="23">
        <f t="shared" si="11"/>
        <v>0</v>
      </c>
      <c r="E107" s="25">
        <f t="shared" si="12"/>
        <v>0</v>
      </c>
    </row>
    <row r="108" spans="1:5" ht="12.75">
      <c r="A108" s="5">
        <f t="shared" si="13"/>
        <v>9.699999999999982</v>
      </c>
      <c r="B108" s="41">
        <f t="shared" si="9"/>
        <v>0</v>
      </c>
      <c r="C108" s="40">
        <f t="shared" si="10"/>
        <v>0</v>
      </c>
      <c r="D108" s="23">
        <f t="shared" si="11"/>
        <v>0</v>
      </c>
      <c r="E108" s="25">
        <f t="shared" si="12"/>
        <v>0</v>
      </c>
    </row>
    <row r="109" spans="1:5" ht="12.75">
      <c r="A109" s="5">
        <f t="shared" si="13"/>
        <v>9.799999999999981</v>
      </c>
      <c r="B109" s="41">
        <f t="shared" si="9"/>
        <v>0</v>
      </c>
      <c r="C109" s="40">
        <f t="shared" si="10"/>
        <v>0</v>
      </c>
      <c r="D109" s="23">
        <f t="shared" si="11"/>
        <v>0</v>
      </c>
      <c r="E109" s="25">
        <f t="shared" si="12"/>
        <v>0</v>
      </c>
    </row>
    <row r="110" spans="1:5" ht="12.75">
      <c r="A110" s="5">
        <f t="shared" si="13"/>
        <v>9.89999999999998</v>
      </c>
      <c r="B110" s="41">
        <f t="shared" si="9"/>
        <v>0</v>
      </c>
      <c r="C110" s="40">
        <f t="shared" si="10"/>
        <v>0</v>
      </c>
      <c r="D110" s="23">
        <f t="shared" si="11"/>
        <v>0</v>
      </c>
      <c r="E110" s="25">
        <f t="shared" si="12"/>
        <v>0</v>
      </c>
    </row>
    <row r="111" spans="1:5" ht="12.75">
      <c r="A111" s="5">
        <f t="shared" si="13"/>
        <v>9.99999999999998</v>
      </c>
      <c r="B111" s="41">
        <f t="shared" si="9"/>
        <v>0</v>
      </c>
      <c r="C111" s="40">
        <f t="shared" si="10"/>
        <v>0</v>
      </c>
      <c r="D111" s="23">
        <f t="shared" si="11"/>
        <v>0</v>
      </c>
      <c r="E111" s="25">
        <f t="shared" si="12"/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ACCESMAD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Baudoux</dc:creator>
  <cp:keywords/>
  <dc:description/>
  <cp:lastModifiedBy>Pierre Baudoux</cp:lastModifiedBy>
  <dcterms:created xsi:type="dcterms:W3CDTF">2012-09-05T07:35:08Z</dcterms:created>
  <dcterms:modified xsi:type="dcterms:W3CDTF">2014-11-08T11:01:16Z</dcterms:modified>
  <cp:category/>
  <cp:version/>
  <cp:contentType/>
  <cp:contentStatus/>
</cp:coreProperties>
</file>