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13230" windowHeight="8310" tabRatio="944" activeTab="1"/>
  </bookViews>
  <sheets>
    <sheet name="cylindre plein" sheetId="1" r:id="rId1"/>
    <sheet name="cylindre creux" sheetId="2" r:id="rId2"/>
  </sheets>
  <definedNames>
    <definedName name="alpha">'cylindre plein'!$C$24</definedName>
    <definedName name="alphac">'cylindre creux'!$C$26</definedName>
    <definedName name="cs">'cylindre plein'!$C$14</definedName>
    <definedName name="csc">'cylindre creux'!$C$16</definedName>
    <definedName name="D">'cylindre plein'!$C$2</definedName>
    <definedName name="Dc">'cylindre creux'!$C$2</definedName>
    <definedName name="dint">'cylindre creux'!$C$5</definedName>
    <definedName name="epaisseur">'cylindre creux'!$C$4</definedName>
    <definedName name="G">'cylindre plein'!$C$7</definedName>
    <definedName name="gamma">'cylindre plein'!$C$22</definedName>
    <definedName name="gammac">'cylindre creux'!$C$24</definedName>
    <definedName name="Gc">'cylindre creux'!$C$9</definedName>
    <definedName name="HTML_CodePage" hidden="1">1252</definedName>
    <definedName name="HTML_Control" hidden="1">{"'cylindre creux'!$A$1:$F$25"}</definedName>
    <definedName name="HTML_Description" hidden="1">""</definedName>
    <definedName name="HTML_Email" hidden="1">""</definedName>
    <definedName name="HTML_Header" hidden="1">"cylindre creux"</definedName>
    <definedName name="HTML_LastUpdate" hidden="1">"23/10/2001"</definedName>
    <definedName name="HTML_LineAfter" hidden="1">FALSE</definedName>
    <definedName name="HTML_LineBefore" hidden="1">FALSE</definedName>
    <definedName name="HTML_Name" hidden="1">"F.XERRI"</definedName>
    <definedName name="HTML_OBDlg2" hidden="1">TRUE</definedName>
    <definedName name="HTML_OBDlg4" hidden="1">TRUE</definedName>
    <definedName name="HTML_OS" hidden="1">0</definedName>
    <definedName name="HTML_PathFile" hidden="1">"C:\Fred\BTS CPI\Cours méca 2\RDMlycee\Torsion\MonHTML.htm"</definedName>
    <definedName name="HTML_Title" hidden="1">"calcul-torsion"</definedName>
    <definedName name="Io">'cylindre plein'!$C$4</definedName>
    <definedName name="Ioc">'cylindre creux'!$C$6</definedName>
    <definedName name="Ktt">'cylindre plein'!$C$15</definedName>
    <definedName name="Kttc">'cylindre creux'!$C$17</definedName>
    <definedName name="Longueur">'cylindre plein'!$C$3</definedName>
    <definedName name="Longueurc">'cylindre creux'!$C$3</definedName>
    <definedName name="Mt">'cylindre plein'!$C$13</definedName>
    <definedName name="Mtc">'cylindre creux'!$C$15</definedName>
    <definedName name="Rg">'cylindre plein'!$C$8</definedName>
    <definedName name="Rgc">'cylindre creux'!$C$10</definedName>
    <definedName name="Rr">'cylindre plein'!$C$9</definedName>
    <definedName name="Rrc">'cylindre creux'!$C$11</definedName>
    <definedName name="tau">'cylindre plein'!$C$16</definedName>
    <definedName name="tauc">'cylindre creux'!$C$18</definedName>
    <definedName name="teta">'cylindre plein'!$C$23</definedName>
    <definedName name="tetac">'cylindre creux'!$C$25</definedName>
    <definedName name="_xlnm.Print_Area" localSheetId="1">'cylindre creux'!$A$1:$F$26</definedName>
    <definedName name="_xlnm.Print_Area" localSheetId="0">'cylindre plein'!$A$1:$F$24</definedName>
  </definedNames>
  <calcPr fullCalcOnLoad="1"/>
</workbook>
</file>

<file path=xl/sharedStrings.xml><?xml version="1.0" encoding="utf-8"?>
<sst xmlns="http://schemas.openxmlformats.org/spreadsheetml/2006/main" count="96" uniqueCount="49">
  <si>
    <t>Diamètre</t>
  </si>
  <si>
    <t>D</t>
  </si>
  <si>
    <t>mm</t>
  </si>
  <si>
    <t>L</t>
  </si>
  <si>
    <t>Caractéristiques géométriques</t>
  </si>
  <si>
    <t>Longueur</t>
  </si>
  <si>
    <t>Caractéristiques du matériau</t>
  </si>
  <si>
    <t>MPa</t>
  </si>
  <si>
    <t>Limite de rupture</t>
  </si>
  <si>
    <t>Rr</t>
  </si>
  <si>
    <t>Calcul de résistance</t>
  </si>
  <si>
    <t>Coefficient de sécurité</t>
  </si>
  <si>
    <t>cs</t>
  </si>
  <si>
    <t>Contrainte appliquée</t>
  </si>
  <si>
    <t>Le critère de résistance est</t>
  </si>
  <si>
    <t>Calcul de déformation</t>
  </si>
  <si>
    <t>e</t>
  </si>
  <si>
    <t>Arbre cylindrique plein</t>
  </si>
  <si>
    <t>Déformation</t>
  </si>
  <si>
    <t>Arbre cylindrique creux</t>
  </si>
  <si>
    <t>épaisseur</t>
  </si>
  <si>
    <t>Rg</t>
  </si>
  <si>
    <t>G</t>
  </si>
  <si>
    <t>Mt</t>
  </si>
  <si>
    <t>g</t>
  </si>
  <si>
    <t>q</t>
  </si>
  <si>
    <t>rotation</t>
  </si>
  <si>
    <t>°/m</t>
  </si>
  <si>
    <t>Module d'élasticité transversale</t>
  </si>
  <si>
    <t>Io</t>
  </si>
  <si>
    <t xml:space="preserve">moment polaire </t>
  </si>
  <si>
    <t>N.mm</t>
  </si>
  <si>
    <t>Contrainte limite</t>
  </si>
  <si>
    <t>Rg/cs</t>
  </si>
  <si>
    <t>angle unitaire</t>
  </si>
  <si>
    <t>Déviation angulaire</t>
  </si>
  <si>
    <t>a</t>
  </si>
  <si>
    <t>°</t>
  </si>
  <si>
    <t>mm4</t>
  </si>
  <si>
    <t>Ktt</t>
  </si>
  <si>
    <t>Coeff.de concentration de contraintes</t>
  </si>
  <si>
    <t>Moment de torsion</t>
  </si>
  <si>
    <t>N.m</t>
  </si>
  <si>
    <r>
      <t>t</t>
    </r>
    <r>
      <rPr>
        <b/>
        <sz val="10"/>
        <color indexed="9"/>
        <rFont val="Arial"/>
        <family val="2"/>
      </rPr>
      <t>max</t>
    </r>
  </si>
  <si>
    <t>Limite élastique de glissement</t>
  </si>
  <si>
    <t>Diamètre extérieur</t>
  </si>
  <si>
    <t>Diamètre intérieur</t>
  </si>
  <si>
    <t>d</t>
  </si>
  <si>
    <t>Moment polaire</t>
  </si>
</sst>
</file>

<file path=xl/styles.xml><?xml version="1.0" encoding="utf-8"?>
<styleSheet xmlns="http://schemas.openxmlformats.org/spreadsheetml/2006/main">
  <numFmts count="2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0"/>
    <numFmt numFmtId="165" formatCode="0.0000"/>
    <numFmt numFmtId="166" formatCode="0.000"/>
    <numFmt numFmtId="167" formatCode="0.0000000"/>
    <numFmt numFmtId="168" formatCode="0.000000"/>
    <numFmt numFmtId="169" formatCode="0.0000E+00;\ĝ"/>
    <numFmt numFmtId="170" formatCode="0.0000E+00;\䭔"/>
    <numFmt numFmtId="171" formatCode="0.000E+00;\䭔"/>
    <numFmt numFmtId="172" formatCode="0.00E+00;\䭔"/>
    <numFmt numFmtId="173" formatCode="0.0"/>
    <numFmt numFmtId="174" formatCode="0.0E+00;\䭔"/>
    <numFmt numFmtId="175" formatCode="0E+00;\䭔"/>
    <numFmt numFmtId="176" formatCode="0.00000000"/>
  </numFmts>
  <fonts count="17">
    <font>
      <sz val="10"/>
      <name val="Arial"/>
      <family val="0"/>
    </font>
    <font>
      <b/>
      <sz val="10"/>
      <name val="Arial"/>
      <family val="2"/>
    </font>
    <font>
      <b/>
      <u val="single"/>
      <sz val="10"/>
      <name val="Arial"/>
      <family val="2"/>
    </font>
    <font>
      <b/>
      <sz val="18"/>
      <name val="Symbol"/>
      <family val="1"/>
    </font>
    <font>
      <b/>
      <sz val="11"/>
      <name val="Arial"/>
      <family val="2"/>
    </font>
    <font>
      <b/>
      <sz val="12"/>
      <name val="Arial"/>
      <family val="2"/>
    </font>
    <font>
      <b/>
      <sz val="10"/>
      <color indexed="9"/>
      <name val="Arial"/>
      <family val="2"/>
    </font>
    <font>
      <b/>
      <sz val="10"/>
      <color indexed="53"/>
      <name val="Arial"/>
      <family val="2"/>
    </font>
    <font>
      <b/>
      <sz val="12"/>
      <color indexed="9"/>
      <name val="Symbol"/>
      <family val="1"/>
    </font>
    <font>
      <b/>
      <sz val="10"/>
      <color indexed="9"/>
      <name val="Symbol"/>
      <family val="1"/>
    </font>
    <font>
      <b/>
      <sz val="14"/>
      <color indexed="9"/>
      <name val="Symbol"/>
      <family val="1"/>
    </font>
    <font>
      <b/>
      <sz val="10"/>
      <color indexed="20"/>
      <name val="Arial"/>
      <family val="2"/>
    </font>
    <font>
      <b/>
      <sz val="9"/>
      <color indexed="9"/>
      <name val="Arial"/>
      <family val="2"/>
    </font>
    <font>
      <sz val="10"/>
      <color indexed="9"/>
      <name val="Arial"/>
      <family val="2"/>
    </font>
    <font>
      <b/>
      <i/>
      <sz val="10"/>
      <name val="Arial"/>
      <family val="2"/>
    </font>
    <font>
      <b/>
      <i/>
      <u val="single"/>
      <sz val="11"/>
      <name val="Arial"/>
      <family val="2"/>
    </font>
    <font>
      <b/>
      <sz val="14"/>
      <name val="Symbol"/>
      <family val="1"/>
    </font>
  </fonts>
  <fills count="10">
    <fill>
      <patternFill/>
    </fill>
    <fill>
      <patternFill patternType="gray125"/>
    </fill>
    <fill>
      <patternFill patternType="solid">
        <fgColor indexed="20"/>
        <bgColor indexed="64"/>
      </patternFill>
    </fill>
    <fill>
      <patternFill patternType="solid">
        <fgColor indexed="21"/>
        <bgColor indexed="64"/>
      </patternFill>
    </fill>
    <fill>
      <patternFill patternType="solid">
        <fgColor indexed="53"/>
        <bgColor indexed="64"/>
      </patternFill>
    </fill>
    <fill>
      <patternFill patternType="solid">
        <fgColor indexed="9"/>
        <bgColor indexed="64"/>
      </patternFill>
    </fill>
    <fill>
      <patternFill patternType="solid">
        <fgColor indexed="48"/>
        <bgColor indexed="64"/>
      </patternFill>
    </fill>
    <fill>
      <patternFill patternType="solid">
        <fgColor indexed="52"/>
        <bgColor indexed="64"/>
      </patternFill>
    </fill>
    <fill>
      <patternFill patternType="solid">
        <fgColor indexed="40"/>
        <bgColor indexed="64"/>
      </patternFill>
    </fill>
    <fill>
      <patternFill patternType="solid">
        <fgColor indexed="46"/>
        <bgColor indexed="64"/>
      </patternFill>
    </fill>
  </fills>
  <borders count="3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indent="1"/>
    </xf>
    <xf numFmtId="0" fontId="0" fillId="0" borderId="1" xfId="0" applyBorder="1" applyAlignment="1" applyProtection="1">
      <alignment horizontal="center" vertical="center"/>
      <protection locked="0"/>
    </xf>
    <xf numFmtId="0" fontId="8"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horizontal="center" vertical="center"/>
    </xf>
    <xf numFmtId="0" fontId="0" fillId="0" borderId="3" xfId="0" applyBorder="1" applyAlignment="1" applyProtection="1">
      <alignment horizontal="center" vertical="center"/>
      <protection locked="0"/>
    </xf>
    <xf numFmtId="0" fontId="6" fillId="3" borderId="4" xfId="0" applyFont="1" applyFill="1" applyBorder="1" applyAlignment="1">
      <alignment vertical="center"/>
    </xf>
    <xf numFmtId="0" fontId="6" fillId="2" borderId="2" xfId="0" applyFont="1" applyFill="1" applyBorder="1" applyAlignment="1">
      <alignment vertical="center"/>
    </xf>
    <xf numFmtId="0" fontId="9" fillId="2" borderId="3" xfId="0" applyFont="1" applyFill="1" applyBorder="1" applyAlignment="1">
      <alignment horizontal="center" vertical="center"/>
    </xf>
    <xf numFmtId="0" fontId="6" fillId="2" borderId="4" xfId="0" applyFont="1" applyFill="1" applyBorder="1" applyAlignment="1">
      <alignment vertical="center"/>
    </xf>
    <xf numFmtId="0" fontId="0" fillId="5" borderId="0" xfId="0" applyFill="1" applyBorder="1" applyAlignment="1">
      <alignment horizontal="center" vertical="center"/>
    </xf>
    <xf numFmtId="0" fontId="0" fillId="0" borderId="5" xfId="0" applyBorder="1" applyAlignment="1" applyProtection="1">
      <alignment horizontal="center" vertical="center"/>
      <protection locked="0"/>
    </xf>
    <xf numFmtId="0" fontId="10" fillId="4" borderId="6" xfId="0" applyFont="1" applyFill="1" applyBorder="1" applyAlignment="1">
      <alignment horizontal="center" vertical="center"/>
    </xf>
    <xf numFmtId="0" fontId="6" fillId="4" borderId="7"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indent="1"/>
    </xf>
    <xf numFmtId="0" fontId="0" fillId="0" borderId="0" xfId="0" applyFill="1" applyAlignment="1">
      <alignment horizontal="center"/>
    </xf>
    <xf numFmtId="0" fontId="1" fillId="0" borderId="0" xfId="0" applyFont="1" applyFill="1" applyAlignment="1">
      <alignment/>
    </xf>
    <xf numFmtId="2" fontId="0" fillId="0" borderId="1" xfId="0" applyNumberFormat="1" applyBorder="1" applyAlignment="1" applyProtection="1">
      <alignment horizontal="center" vertical="center"/>
      <protection locked="0"/>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0" fontId="6" fillId="0" borderId="0" xfId="0" applyFont="1" applyFill="1" applyBorder="1" applyAlignment="1">
      <alignment horizontal="left" vertical="center" indent="1"/>
    </xf>
    <xf numFmtId="0" fontId="9" fillId="0" borderId="0" xfId="0" applyFont="1" applyFill="1" applyBorder="1" applyAlignment="1">
      <alignment horizontal="center" vertical="center"/>
    </xf>
    <xf numFmtId="11" fontId="11"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9" fillId="2" borderId="1" xfId="0" applyFont="1" applyFill="1" applyBorder="1" applyAlignment="1">
      <alignment horizontal="center" vertical="center"/>
    </xf>
    <xf numFmtId="0" fontId="6" fillId="4" borderId="6" xfId="0" applyFont="1" applyFill="1" applyBorder="1" applyAlignment="1">
      <alignment horizontal="center" vertical="center"/>
    </xf>
    <xf numFmtId="0" fontId="0" fillId="5" borderId="0" xfId="0" applyFill="1" applyBorder="1" applyAlignment="1">
      <alignment horizontal="center"/>
    </xf>
    <xf numFmtId="0" fontId="1" fillId="5" borderId="0" xfId="0" applyFont="1" applyFill="1" applyBorder="1" applyAlignment="1">
      <alignment/>
    </xf>
    <xf numFmtId="0" fontId="0" fillId="5" borderId="0" xfId="0" applyFill="1" applyBorder="1" applyAlignment="1">
      <alignment/>
    </xf>
    <xf numFmtId="0" fontId="0" fillId="0" borderId="0" xfId="0" applyFill="1" applyBorder="1" applyAlignment="1">
      <alignment horizontal="left" indent="1"/>
    </xf>
    <xf numFmtId="0" fontId="0" fillId="0" borderId="0" xfId="0" applyFill="1" applyBorder="1" applyAlignment="1">
      <alignment horizontal="center"/>
    </xf>
    <xf numFmtId="0" fontId="1" fillId="0" borderId="0" xfId="0" applyFont="1" applyFill="1" applyBorder="1" applyAlignment="1">
      <alignment/>
    </xf>
    <xf numFmtId="0" fontId="0" fillId="0" borderId="0" xfId="0" applyFill="1" applyBorder="1" applyAlignment="1">
      <alignment/>
    </xf>
    <xf numFmtId="0" fontId="0" fillId="5" borderId="0" xfId="0" applyFill="1" applyBorder="1" applyAlignment="1">
      <alignment vertical="center"/>
    </xf>
    <xf numFmtId="0" fontId="0" fillId="5" borderId="8" xfId="0" applyFill="1" applyBorder="1" applyAlignment="1">
      <alignment vertical="center"/>
    </xf>
    <xf numFmtId="0" fontId="0" fillId="0" borderId="9" xfId="0" applyBorder="1" applyAlignment="1">
      <alignment horizontal="left" vertical="center" indent="1"/>
    </xf>
    <xf numFmtId="0" fontId="0" fillId="0" borderId="0" xfId="0" applyBorder="1" applyAlignment="1">
      <alignment horizontal="center" vertical="center"/>
    </xf>
    <xf numFmtId="0" fontId="1" fillId="0" borderId="0" xfId="0" applyFont="1" applyBorder="1" applyAlignment="1">
      <alignment vertical="center"/>
    </xf>
    <xf numFmtId="0" fontId="0" fillId="5" borderId="9" xfId="0" applyFill="1" applyBorder="1" applyAlignment="1">
      <alignment horizontal="left" vertical="center" indent="1"/>
    </xf>
    <xf numFmtId="0" fontId="1" fillId="5" borderId="0" xfId="0" applyFont="1" applyFill="1" applyBorder="1" applyAlignment="1">
      <alignment vertical="center"/>
    </xf>
    <xf numFmtId="0" fontId="0" fillId="5" borderId="8" xfId="0" applyFill="1" applyBorder="1" applyAlignment="1">
      <alignment horizontal="center" vertical="center"/>
    </xf>
    <xf numFmtId="0" fontId="0" fillId="5" borderId="9" xfId="0" applyFill="1" applyBorder="1" applyAlignment="1">
      <alignment horizontal="left" indent="1"/>
    </xf>
    <xf numFmtId="0" fontId="0" fillId="5" borderId="8" xfId="0" applyFill="1" applyBorder="1" applyAlignment="1">
      <alignment/>
    </xf>
    <xf numFmtId="0" fontId="0" fillId="5" borderId="10" xfId="0" applyFill="1" applyBorder="1" applyAlignment="1">
      <alignment/>
    </xf>
    <xf numFmtId="0" fontId="0" fillId="5" borderId="11" xfId="0" applyFill="1" applyBorder="1" applyAlignment="1">
      <alignment/>
    </xf>
    <xf numFmtId="2" fontId="0" fillId="0" borderId="5" xfId="0" applyNumberFormat="1" applyBorder="1" applyAlignment="1" applyProtection="1">
      <alignment horizontal="center" vertical="center"/>
      <protection locked="0"/>
    </xf>
    <xf numFmtId="0" fontId="12" fillId="3" borderId="12" xfId="0" applyFont="1" applyFill="1" applyBorder="1" applyAlignment="1">
      <alignment horizontal="left" vertical="center" wrapText="1" indent="1"/>
    </xf>
    <xf numFmtId="0" fontId="12" fillId="3" borderId="13" xfId="0" applyFont="1" applyFill="1" applyBorder="1" applyAlignment="1">
      <alignment horizontal="left" vertical="center" indent="1"/>
    </xf>
    <xf numFmtId="0" fontId="12" fillId="4" borderId="12" xfId="0" applyFont="1" applyFill="1" applyBorder="1" applyAlignment="1">
      <alignment horizontal="left" vertical="center" indent="1"/>
    </xf>
    <xf numFmtId="0" fontId="12" fillId="4" borderId="14" xfId="0" applyFont="1" applyFill="1" applyBorder="1" applyAlignment="1">
      <alignment horizontal="left" vertical="center" wrapText="1" indent="1"/>
    </xf>
    <xf numFmtId="0" fontId="12" fillId="4" borderId="14" xfId="0" applyFont="1" applyFill="1" applyBorder="1" applyAlignment="1">
      <alignment horizontal="left" vertical="center" indent="1"/>
    </xf>
    <xf numFmtId="0" fontId="12" fillId="2" borderId="12" xfId="0" applyFont="1" applyFill="1" applyBorder="1" applyAlignment="1">
      <alignment horizontal="left" vertical="center" indent="1"/>
    </xf>
    <xf numFmtId="0" fontId="12" fillId="2" borderId="13" xfId="0" applyFont="1" applyFill="1" applyBorder="1" applyAlignment="1">
      <alignment horizontal="left" vertical="center" indent="1"/>
    </xf>
    <xf numFmtId="0" fontId="12" fillId="6" borderId="12" xfId="0" applyFont="1" applyFill="1" applyBorder="1" applyAlignment="1">
      <alignment horizontal="left" vertical="center" indent="1"/>
    </xf>
    <xf numFmtId="0" fontId="6" fillId="6" borderId="1" xfId="0" applyFont="1" applyFill="1" applyBorder="1" applyAlignment="1">
      <alignment horizontal="center" vertical="center"/>
    </xf>
    <xf numFmtId="0" fontId="12" fillId="6" borderId="13" xfId="0" applyFont="1" applyFill="1" applyBorder="1" applyAlignment="1">
      <alignment horizontal="left" vertical="center" indent="1"/>
    </xf>
    <xf numFmtId="0" fontId="6" fillId="6" borderId="3" xfId="0" applyFont="1" applyFill="1" applyBorder="1" applyAlignment="1">
      <alignment horizontal="center" vertical="center"/>
    </xf>
    <xf numFmtId="0" fontId="6" fillId="6" borderId="2" xfId="0"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horizontal="center" vertical="center"/>
    </xf>
    <xf numFmtId="0" fontId="6" fillId="6" borderId="15" xfId="0" applyFont="1" applyFill="1" applyBorder="1" applyAlignment="1">
      <alignment vertical="center"/>
    </xf>
    <xf numFmtId="0" fontId="12" fillId="6" borderId="14" xfId="0" applyFont="1" applyFill="1" applyBorder="1" applyAlignment="1">
      <alignment horizontal="left" vertical="center" indent="1"/>
    </xf>
    <xf numFmtId="2" fontId="6" fillId="7" borderId="5" xfId="0" applyNumberFormat="1" applyFont="1" applyFill="1" applyBorder="1" applyAlignment="1">
      <alignment horizontal="center" vertical="center"/>
    </xf>
    <xf numFmtId="2" fontId="6" fillId="7" borderId="1" xfId="0" applyNumberFormat="1" applyFont="1" applyFill="1" applyBorder="1" applyAlignment="1">
      <alignment horizontal="center" vertical="center"/>
    </xf>
    <xf numFmtId="2" fontId="6" fillId="7" borderId="1" xfId="0" applyNumberFormat="1" applyFont="1" applyFill="1" applyBorder="1" applyAlignment="1" applyProtection="1">
      <alignment horizontal="center" vertical="center"/>
      <protection/>
    </xf>
    <xf numFmtId="2" fontId="6" fillId="8" borderId="3" xfId="0" applyNumberFormat="1" applyFont="1" applyFill="1" applyBorder="1" applyAlignment="1">
      <alignment horizontal="center" vertical="center"/>
    </xf>
    <xf numFmtId="2" fontId="13" fillId="7" borderId="5" xfId="0" applyNumberFormat="1" applyFont="1" applyFill="1" applyBorder="1" applyAlignment="1" applyProtection="1">
      <alignment horizontal="center" vertical="center"/>
      <protection/>
    </xf>
    <xf numFmtId="2" fontId="6" fillId="8" borderId="5" xfId="0" applyNumberFormat="1" applyFont="1" applyFill="1" applyBorder="1" applyAlignment="1" applyProtection="1">
      <alignment horizontal="center" vertical="center"/>
      <protection locked="0"/>
    </xf>
    <xf numFmtId="172" fontId="6" fillId="9" borderId="1" xfId="0" applyNumberFormat="1" applyFont="1" applyFill="1" applyBorder="1" applyAlignment="1">
      <alignment horizontal="center" vertical="center"/>
    </xf>
    <xf numFmtId="11" fontId="6" fillId="9" borderId="1" xfId="0" applyNumberFormat="1" applyFont="1" applyFill="1" applyBorder="1" applyAlignment="1">
      <alignment horizontal="center" vertical="center"/>
    </xf>
    <xf numFmtId="11" fontId="6" fillId="9" borderId="3" xfId="0" applyNumberFormat="1"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6" fillId="2" borderId="18" xfId="0" applyFont="1" applyFill="1" applyBorder="1" applyAlignment="1">
      <alignment horizontal="left" vertical="center" indent="1"/>
    </xf>
    <xf numFmtId="0" fontId="6" fillId="2" borderId="19" xfId="0" applyFont="1" applyFill="1" applyBorder="1" applyAlignment="1">
      <alignment horizontal="left" vertical="center" indent="1"/>
    </xf>
    <xf numFmtId="0" fontId="6" fillId="2" borderId="20" xfId="0" applyFont="1" applyFill="1" applyBorder="1" applyAlignment="1">
      <alignment horizontal="left" vertical="center" indent="1"/>
    </xf>
    <xf numFmtId="0" fontId="6" fillId="6" borderId="18" xfId="0" applyFont="1" applyFill="1" applyBorder="1" applyAlignment="1">
      <alignment horizontal="left" vertical="center" indent="1"/>
    </xf>
    <xf numFmtId="0" fontId="6" fillId="6" borderId="19" xfId="0" applyFont="1" applyFill="1" applyBorder="1" applyAlignment="1">
      <alignment horizontal="left" vertical="center" indent="1"/>
    </xf>
    <xf numFmtId="0" fontId="6" fillId="6" borderId="20" xfId="0" applyFont="1" applyFill="1" applyBorder="1" applyAlignment="1">
      <alignment horizontal="left" vertical="center" indent="1"/>
    </xf>
    <xf numFmtId="0" fontId="7" fillId="5" borderId="2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0" xfId="0" applyFont="1" applyFill="1" applyBorder="1" applyAlignment="1">
      <alignment horizontal="left" vertical="center" indent="1"/>
    </xf>
    <xf numFmtId="0" fontId="7" fillId="5" borderId="11" xfId="0" applyFont="1" applyFill="1" applyBorder="1" applyAlignment="1">
      <alignment horizontal="left" vertical="center" indent="1"/>
    </xf>
    <xf numFmtId="0" fontId="7" fillId="5" borderId="22" xfId="0" applyFont="1" applyFill="1" applyBorder="1" applyAlignment="1">
      <alignment horizontal="left" vertical="center" indent="1"/>
    </xf>
    <xf numFmtId="0" fontId="7" fillId="5" borderId="23" xfId="0" applyFont="1" applyFill="1" applyBorder="1" applyAlignment="1">
      <alignment horizontal="left" vertical="center" indent="1"/>
    </xf>
    <xf numFmtId="0" fontId="7" fillId="5" borderId="24" xfId="0" applyFont="1" applyFill="1" applyBorder="1" applyAlignment="1">
      <alignment horizontal="left" vertical="center" indent="2"/>
    </xf>
    <xf numFmtId="0" fontId="6" fillId="3" borderId="18" xfId="0" applyFont="1" applyFill="1" applyBorder="1" applyAlignment="1">
      <alignment horizontal="left" vertical="center" indent="1"/>
    </xf>
    <xf numFmtId="0" fontId="6" fillId="3" borderId="19" xfId="0" applyFont="1" applyFill="1" applyBorder="1" applyAlignment="1">
      <alignment horizontal="left" vertical="center" indent="1"/>
    </xf>
    <xf numFmtId="0" fontId="6" fillId="3" borderId="20" xfId="0" applyFont="1" applyFill="1" applyBorder="1" applyAlignment="1">
      <alignment horizontal="left" vertical="center" indent="1"/>
    </xf>
    <xf numFmtId="0" fontId="6" fillId="4" borderId="25" xfId="0" applyFont="1" applyFill="1" applyBorder="1" applyAlignment="1">
      <alignment horizontal="left" vertical="center" indent="1"/>
    </xf>
    <xf numFmtId="0" fontId="6" fillId="4" borderId="26" xfId="0" applyFont="1" applyFill="1" applyBorder="1" applyAlignment="1">
      <alignment horizontal="left" vertical="center" indent="1"/>
    </xf>
    <xf numFmtId="0" fontId="6" fillId="4" borderId="27" xfId="0" applyFont="1" applyFill="1" applyBorder="1" applyAlignment="1">
      <alignment horizontal="left" vertical="center" indent="1"/>
    </xf>
    <xf numFmtId="0" fontId="12" fillId="4" borderId="14" xfId="0" applyFont="1" applyFill="1" applyBorder="1" applyAlignment="1">
      <alignment horizontal="left" vertical="center" indent="1"/>
    </xf>
    <xf numFmtId="0" fontId="12" fillId="4" borderId="28" xfId="0" applyFont="1" applyFill="1" applyBorder="1" applyAlignment="1">
      <alignment horizontal="left" vertical="center" indent="1"/>
    </xf>
    <xf numFmtId="0" fontId="6" fillId="2" borderId="29" xfId="0" applyFont="1" applyFill="1" applyBorder="1" applyAlignment="1">
      <alignment horizontal="left" indent="1"/>
    </xf>
    <xf numFmtId="0" fontId="6" fillId="2" borderId="30" xfId="0" applyFont="1" applyFill="1" applyBorder="1" applyAlignment="1">
      <alignment horizontal="left" indent="1"/>
    </xf>
    <xf numFmtId="0" fontId="6" fillId="2" borderId="31" xfId="0" applyFont="1" applyFill="1" applyBorder="1" applyAlignment="1">
      <alignment horizontal="left" indent="1"/>
    </xf>
    <xf numFmtId="0" fontId="0" fillId="0" borderId="28" xfId="0"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10</xdr:row>
      <xdr:rowOff>28575</xdr:rowOff>
    </xdr:from>
    <xdr:to>
      <xdr:col>5</xdr:col>
      <xdr:colOff>647700</xdr:colOff>
      <xdr:row>11</xdr:row>
      <xdr:rowOff>85725</xdr:rowOff>
    </xdr:to>
    <xdr:sp>
      <xdr:nvSpPr>
        <xdr:cNvPr id="1" name="TextBox 1"/>
        <xdr:cNvSpPr txBox="1">
          <a:spLocks noChangeArrowheads="1"/>
        </xdr:cNvSpPr>
      </xdr:nvSpPr>
      <xdr:spPr>
        <a:xfrm>
          <a:off x="3952875" y="2305050"/>
          <a:ext cx="1352550" cy="30480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Critère de résistance</a:t>
          </a:r>
        </a:p>
      </xdr:txBody>
    </xdr:sp>
    <xdr:clientData/>
  </xdr:twoCellAnchor>
  <xdr:twoCellAnchor>
    <xdr:from>
      <xdr:col>3</xdr:col>
      <xdr:colOff>752475</xdr:colOff>
      <xdr:row>11</xdr:row>
      <xdr:rowOff>152400</xdr:rowOff>
    </xdr:from>
    <xdr:to>
      <xdr:col>5</xdr:col>
      <xdr:colOff>38100</xdr:colOff>
      <xdr:row>13</xdr:row>
      <xdr:rowOff>9525</xdr:rowOff>
    </xdr:to>
    <xdr:sp>
      <xdr:nvSpPr>
        <xdr:cNvPr id="2" name="TextBox 2"/>
        <xdr:cNvSpPr txBox="1">
          <a:spLocks noChangeArrowheads="1"/>
        </xdr:cNvSpPr>
      </xdr:nvSpPr>
      <xdr:spPr>
        <a:xfrm>
          <a:off x="3886200" y="2676525"/>
          <a:ext cx="809625" cy="352425"/>
        </a:xfrm>
        <a:prstGeom prst="rect">
          <a:avLst/>
        </a:prstGeom>
        <a:noFill/>
        <a:ln w="9525" cmpd="sng">
          <a:noFill/>
        </a:ln>
      </xdr:spPr>
      <xdr:txBody>
        <a:bodyPr vertOverflow="clip" wrap="square"/>
        <a:p>
          <a:pPr algn="l">
            <a:defRPr/>
          </a:pPr>
          <a:r>
            <a:rPr lang="en-US" cap="none" sz="1800" b="1" i="0" u="none" baseline="0">
              <a:latin typeface="Symbol"/>
              <a:ea typeface="Symbol"/>
              <a:cs typeface="Symbol"/>
            </a:rPr>
            <a:t>t</a:t>
          </a:r>
          <a:r>
            <a:rPr lang="en-US" cap="none" sz="1200" b="1" i="0" u="none" baseline="0">
              <a:latin typeface="Arial"/>
              <a:ea typeface="Arial"/>
              <a:cs typeface="Arial"/>
            </a:rPr>
            <a:t>max</a:t>
          </a:r>
          <a:r>
            <a:rPr lang="en-US" cap="none" sz="1800" b="1" i="0" u="none" baseline="0">
              <a:latin typeface="Symbol"/>
              <a:ea typeface="Symbol"/>
              <a:cs typeface="Symbol"/>
            </a:rPr>
            <a:t> &lt;</a:t>
          </a:r>
        </a:p>
      </xdr:txBody>
    </xdr:sp>
    <xdr:clientData/>
  </xdr:twoCellAnchor>
  <xdr:twoCellAnchor>
    <xdr:from>
      <xdr:col>4</xdr:col>
      <xdr:colOff>685800</xdr:colOff>
      <xdr:row>11</xdr:row>
      <xdr:rowOff>47625</xdr:rowOff>
    </xdr:from>
    <xdr:to>
      <xdr:col>5</xdr:col>
      <xdr:colOff>533400</xdr:colOff>
      <xdr:row>12</xdr:row>
      <xdr:rowOff>66675</xdr:rowOff>
    </xdr:to>
    <xdr:sp>
      <xdr:nvSpPr>
        <xdr:cNvPr id="3" name="TextBox 3"/>
        <xdr:cNvSpPr txBox="1">
          <a:spLocks noChangeArrowheads="1"/>
        </xdr:cNvSpPr>
      </xdr:nvSpPr>
      <xdr:spPr>
        <a:xfrm>
          <a:off x="4581525" y="2571750"/>
          <a:ext cx="609600" cy="266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R</a:t>
          </a:r>
          <a:r>
            <a:rPr lang="en-US" cap="none" sz="1100" b="1" i="0" u="none" baseline="0">
              <a:latin typeface="Arial"/>
              <a:ea typeface="Arial"/>
              <a:cs typeface="Arial"/>
            </a:rPr>
            <a:t>g</a:t>
          </a:r>
        </a:p>
      </xdr:txBody>
    </xdr:sp>
    <xdr:clientData/>
  </xdr:twoCellAnchor>
  <xdr:twoCellAnchor>
    <xdr:from>
      <xdr:col>4</xdr:col>
      <xdr:colOff>676275</xdr:colOff>
      <xdr:row>12</xdr:row>
      <xdr:rowOff>47625</xdr:rowOff>
    </xdr:from>
    <xdr:to>
      <xdr:col>5</xdr:col>
      <xdr:colOff>276225</xdr:colOff>
      <xdr:row>12</xdr:row>
      <xdr:rowOff>47625</xdr:rowOff>
    </xdr:to>
    <xdr:sp>
      <xdr:nvSpPr>
        <xdr:cNvPr id="4" name="Line 4"/>
        <xdr:cNvSpPr>
          <a:spLocks/>
        </xdr:cNvSpPr>
      </xdr:nvSpPr>
      <xdr:spPr>
        <a:xfrm>
          <a:off x="4572000" y="28194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12</xdr:row>
      <xdr:rowOff>47625</xdr:rowOff>
    </xdr:from>
    <xdr:to>
      <xdr:col>5</xdr:col>
      <xdr:colOff>219075</xdr:colOff>
      <xdr:row>13</xdr:row>
      <xdr:rowOff>76200</xdr:rowOff>
    </xdr:to>
    <xdr:sp>
      <xdr:nvSpPr>
        <xdr:cNvPr id="5" name="TextBox 5"/>
        <xdr:cNvSpPr txBox="1">
          <a:spLocks noChangeArrowheads="1"/>
        </xdr:cNvSpPr>
      </xdr:nvSpPr>
      <xdr:spPr>
        <a:xfrm>
          <a:off x="4514850" y="2819400"/>
          <a:ext cx="361950" cy="27622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cs</a:t>
          </a:r>
        </a:p>
      </xdr:txBody>
    </xdr:sp>
    <xdr:clientData/>
  </xdr:twoCellAnchor>
  <xdr:twoCellAnchor>
    <xdr:from>
      <xdr:col>4</xdr:col>
      <xdr:colOff>19050</xdr:colOff>
      <xdr:row>10</xdr:row>
      <xdr:rowOff>9525</xdr:rowOff>
    </xdr:from>
    <xdr:to>
      <xdr:col>5</xdr:col>
      <xdr:colOff>647700</xdr:colOff>
      <xdr:row>14</xdr:row>
      <xdr:rowOff>9525</xdr:rowOff>
    </xdr:to>
    <xdr:sp>
      <xdr:nvSpPr>
        <xdr:cNvPr id="6" name="Rectangle 6"/>
        <xdr:cNvSpPr>
          <a:spLocks/>
        </xdr:cNvSpPr>
      </xdr:nvSpPr>
      <xdr:spPr>
        <a:xfrm>
          <a:off x="3914775" y="2286000"/>
          <a:ext cx="1390650" cy="990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xdr:row>
      <xdr:rowOff>76200</xdr:rowOff>
    </xdr:from>
    <xdr:to>
      <xdr:col>5</xdr:col>
      <xdr:colOff>476250</xdr:colOff>
      <xdr:row>5</xdr:row>
      <xdr:rowOff>66675</xdr:rowOff>
    </xdr:to>
    <xdr:sp>
      <xdr:nvSpPr>
        <xdr:cNvPr id="7" name="Oval 7"/>
        <xdr:cNvSpPr>
          <a:spLocks/>
        </xdr:cNvSpPr>
      </xdr:nvSpPr>
      <xdr:spPr>
        <a:xfrm>
          <a:off x="4314825" y="323850"/>
          <a:ext cx="819150" cy="809625"/>
        </a:xfrm>
        <a:prstGeom prst="ellipse">
          <a:avLst/>
        </a:prstGeom>
        <a:pattFill prst="dkUpDiag">
          <a:fgClr>
            <a:srgbClr val="33CCCC"/>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4</xdr:row>
      <xdr:rowOff>0</xdr:rowOff>
    </xdr:from>
    <xdr:to>
      <xdr:col>4</xdr:col>
      <xdr:colOff>542925</xdr:colOff>
      <xdr:row>5</xdr:row>
      <xdr:rowOff>47625</xdr:rowOff>
    </xdr:to>
    <xdr:sp>
      <xdr:nvSpPr>
        <xdr:cNvPr id="8" name="Line 8"/>
        <xdr:cNvSpPr>
          <a:spLocks/>
        </xdr:cNvSpPr>
      </xdr:nvSpPr>
      <xdr:spPr>
        <a:xfrm flipH="1">
          <a:off x="4343400" y="990600"/>
          <a:ext cx="95250" cy="1238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5</xdr:row>
      <xdr:rowOff>47625</xdr:rowOff>
    </xdr:from>
    <xdr:to>
      <xdr:col>4</xdr:col>
      <xdr:colOff>457200</xdr:colOff>
      <xdr:row>5</xdr:row>
      <xdr:rowOff>47625</xdr:rowOff>
    </xdr:to>
    <xdr:sp>
      <xdr:nvSpPr>
        <xdr:cNvPr id="9" name="Line 9"/>
        <xdr:cNvSpPr>
          <a:spLocks/>
        </xdr:cNvSpPr>
      </xdr:nvSpPr>
      <xdr:spPr>
        <a:xfrm flipH="1">
          <a:off x="4086225" y="11144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5</xdr:row>
      <xdr:rowOff>85725</xdr:rowOff>
    </xdr:from>
    <xdr:to>
      <xdr:col>4</xdr:col>
      <xdr:colOff>619125</xdr:colOff>
      <xdr:row>6</xdr:row>
      <xdr:rowOff>19050</xdr:rowOff>
    </xdr:to>
    <xdr:sp>
      <xdr:nvSpPr>
        <xdr:cNvPr id="10" name="TextBox 10"/>
        <xdr:cNvSpPr txBox="1">
          <a:spLocks noChangeArrowheads="1"/>
        </xdr:cNvSpPr>
      </xdr:nvSpPr>
      <xdr:spPr>
        <a:xfrm>
          <a:off x="4133850" y="1152525"/>
          <a:ext cx="381000" cy="1809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
          </a:r>
        </a:p>
      </xdr:txBody>
    </xdr:sp>
    <xdr:clientData/>
  </xdr:twoCellAnchor>
  <xdr:twoCellAnchor>
    <xdr:from>
      <xdr:col>6</xdr:col>
      <xdr:colOff>0</xdr:colOff>
      <xdr:row>0</xdr:row>
      <xdr:rowOff>0</xdr:rowOff>
    </xdr:from>
    <xdr:to>
      <xdr:col>10</xdr:col>
      <xdr:colOff>66675</xdr:colOff>
      <xdr:row>18</xdr:row>
      <xdr:rowOff>190500</xdr:rowOff>
    </xdr:to>
    <xdr:sp>
      <xdr:nvSpPr>
        <xdr:cNvPr id="11" name="TextBox 26"/>
        <xdr:cNvSpPr txBox="1">
          <a:spLocks noChangeArrowheads="1"/>
        </xdr:cNvSpPr>
      </xdr:nvSpPr>
      <xdr:spPr>
        <a:xfrm>
          <a:off x="5419725" y="0"/>
          <a:ext cx="3114675" cy="452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sng" baseline="0">
              <a:latin typeface="Arial"/>
              <a:ea typeface="Arial"/>
              <a:cs typeface="Arial"/>
            </a:rPr>
            <a:t>Comment utiliser la feuille de calcul ?</a:t>
          </a:r>
          <a:r>
            <a:rPr lang="en-US" cap="none" sz="1000" b="0" i="0" u="none" baseline="0">
              <a:latin typeface="Arial"/>
              <a:ea typeface="Arial"/>
              <a:cs typeface="Arial"/>
            </a:rPr>
            <a:t>
</a:t>
          </a:r>
          <a:r>
            <a:rPr lang="en-US" cap="none" sz="1000" b="1" i="1" u="none" baseline="0">
              <a:latin typeface="Arial"/>
              <a:ea typeface="Arial"/>
              <a:cs typeface="Arial"/>
            </a:rPr>
            <a:t>1.Entrer les données dans les cases blanches.</a:t>
          </a:r>
          <a:r>
            <a:rPr lang="en-US" cap="none" sz="1000" b="0" i="0" u="none" baseline="0">
              <a:latin typeface="Arial"/>
              <a:ea typeface="Arial"/>
              <a:cs typeface="Arial"/>
            </a:rPr>
            <a:t>
Les valeurs sur fond de couleur (plus clair que le fond du tableau) sont calculées automatiquement d'après les formules du cours sur la Torsion des arbres cylindriques.
Ces cases contenant les formules sont protégées par un mot de passe, vous ne pouvez pas les modifier.
</a:t>
          </a:r>
          <a:r>
            <a:rPr lang="en-US" cap="none" sz="1000" b="1" i="1" u="none" baseline="0">
              <a:latin typeface="Arial"/>
              <a:ea typeface="Arial"/>
              <a:cs typeface="Arial"/>
            </a:rPr>
            <a:t>2.Utiliser </a:t>
          </a:r>
          <a:r>
            <a:rPr lang="en-US" cap="none" sz="1000" b="1" i="0" u="none" baseline="0">
              <a:latin typeface="Arial"/>
              <a:ea typeface="Arial"/>
              <a:cs typeface="Arial"/>
            </a:rPr>
            <a:t>Outils</a:t>
          </a:r>
          <a:r>
            <a:rPr lang="en-US" cap="none" sz="1000" b="0" i="0" u="none" baseline="0">
              <a:latin typeface="Arial"/>
              <a:ea typeface="Arial"/>
              <a:cs typeface="Arial"/>
            </a:rPr>
            <a:t> --&gt; </a:t>
          </a:r>
          <a:r>
            <a:rPr lang="en-US" cap="none" sz="1000" b="1" i="0" u="none" baseline="0">
              <a:latin typeface="Arial"/>
              <a:ea typeface="Arial"/>
              <a:cs typeface="Arial"/>
            </a:rPr>
            <a:t>Valeur cible</a:t>
          </a:r>
          <a:r>
            <a:rPr lang="en-US" cap="none" sz="1000" b="0" i="0" u="none" baseline="0">
              <a:latin typeface="Arial"/>
              <a:ea typeface="Arial"/>
              <a:cs typeface="Arial"/>
            </a:rPr>
            <a:t> pour calculer une valeur d'entrée (dans une case blanche) à partir d'une valeur à atteindre (la valeur cible)
dans l'exemple ci-dessus ,on veut calculer le diamètre de l'arbre (en cellule C2) pour avoir une contrainte tangentielle </a:t>
          </a:r>
          <a:r>
            <a:rPr lang="en-US" cap="none" sz="1400" b="1" i="0" u="none" baseline="0">
              <a:latin typeface="Symbol"/>
              <a:ea typeface="Symbol"/>
              <a:cs typeface="Symbol"/>
            </a:rPr>
            <a:t>t</a:t>
          </a:r>
          <a:r>
            <a:rPr lang="en-US" cap="none" sz="1000" b="1" i="0" u="none" baseline="0">
              <a:latin typeface="Arial"/>
              <a:ea typeface="Arial"/>
              <a:cs typeface="Arial"/>
            </a:rPr>
            <a:t>max</a:t>
          </a:r>
          <a:r>
            <a:rPr lang="en-US" cap="none" sz="1000" b="0" i="0" u="none" baseline="0">
              <a:latin typeface="Arial"/>
              <a:ea typeface="Arial"/>
              <a:cs typeface="Arial"/>
            </a:rPr>
            <a:t> (cellule C16) de 100 MPa (Valeur à atteindre).
</a:t>
          </a:r>
        </a:p>
      </xdr:txBody>
    </xdr:sp>
    <xdr:clientData/>
  </xdr:twoCellAnchor>
  <xdr:twoCellAnchor editAs="oneCell">
    <xdr:from>
      <xdr:col>6</xdr:col>
      <xdr:colOff>38100</xdr:colOff>
      <xdr:row>10</xdr:row>
      <xdr:rowOff>47625</xdr:rowOff>
    </xdr:from>
    <xdr:to>
      <xdr:col>8</xdr:col>
      <xdr:colOff>628650</xdr:colOff>
      <xdr:row>15</xdr:row>
      <xdr:rowOff>38100</xdr:rowOff>
    </xdr:to>
    <xdr:pic>
      <xdr:nvPicPr>
        <xdr:cNvPr id="12" name="Picture 27"/>
        <xdr:cNvPicPr preferRelativeResize="1">
          <a:picLocks noChangeAspect="1"/>
        </xdr:cNvPicPr>
      </xdr:nvPicPr>
      <xdr:blipFill>
        <a:blip r:embed="rId1"/>
        <a:stretch>
          <a:fillRect/>
        </a:stretch>
      </xdr:blipFill>
      <xdr:spPr>
        <a:xfrm>
          <a:off x="5457825" y="2324100"/>
          <a:ext cx="21145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12</xdr:row>
      <xdr:rowOff>28575</xdr:rowOff>
    </xdr:from>
    <xdr:to>
      <xdr:col>5</xdr:col>
      <xdr:colOff>647700</xdr:colOff>
      <xdr:row>13</xdr:row>
      <xdr:rowOff>85725</xdr:rowOff>
    </xdr:to>
    <xdr:sp>
      <xdr:nvSpPr>
        <xdr:cNvPr id="1" name="TextBox 1"/>
        <xdr:cNvSpPr txBox="1">
          <a:spLocks noChangeArrowheads="1"/>
        </xdr:cNvSpPr>
      </xdr:nvSpPr>
      <xdr:spPr>
        <a:xfrm>
          <a:off x="4200525" y="2800350"/>
          <a:ext cx="1352550" cy="30480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Critère de résistance</a:t>
          </a:r>
        </a:p>
      </xdr:txBody>
    </xdr:sp>
    <xdr:clientData/>
  </xdr:twoCellAnchor>
  <xdr:twoCellAnchor>
    <xdr:from>
      <xdr:col>5</xdr:col>
      <xdr:colOff>0</xdr:colOff>
      <xdr:row>13</xdr:row>
      <xdr:rowOff>9525</xdr:rowOff>
    </xdr:from>
    <xdr:to>
      <xdr:col>5</xdr:col>
      <xdr:colOff>609600</xdr:colOff>
      <xdr:row>14</xdr:row>
      <xdr:rowOff>57150</xdr:rowOff>
    </xdr:to>
    <xdr:sp>
      <xdr:nvSpPr>
        <xdr:cNvPr id="2" name="TextBox 3"/>
        <xdr:cNvSpPr txBox="1">
          <a:spLocks noChangeArrowheads="1"/>
        </xdr:cNvSpPr>
      </xdr:nvSpPr>
      <xdr:spPr>
        <a:xfrm>
          <a:off x="4905375" y="3028950"/>
          <a:ext cx="609600" cy="2952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Rg</a:t>
          </a:r>
        </a:p>
      </xdr:txBody>
    </xdr:sp>
    <xdr:clientData/>
  </xdr:twoCellAnchor>
  <xdr:twoCellAnchor>
    <xdr:from>
      <xdr:col>4</xdr:col>
      <xdr:colOff>752475</xdr:colOff>
      <xdr:row>14</xdr:row>
      <xdr:rowOff>47625</xdr:rowOff>
    </xdr:from>
    <xdr:to>
      <xdr:col>5</xdr:col>
      <xdr:colOff>352425</xdr:colOff>
      <xdr:row>14</xdr:row>
      <xdr:rowOff>47625</xdr:rowOff>
    </xdr:to>
    <xdr:sp>
      <xdr:nvSpPr>
        <xdr:cNvPr id="3" name="Line 4"/>
        <xdr:cNvSpPr>
          <a:spLocks/>
        </xdr:cNvSpPr>
      </xdr:nvSpPr>
      <xdr:spPr>
        <a:xfrm>
          <a:off x="4895850" y="3314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14</xdr:row>
      <xdr:rowOff>104775</xdr:rowOff>
    </xdr:from>
    <xdr:to>
      <xdr:col>5</xdr:col>
      <xdr:colOff>342900</xdr:colOff>
      <xdr:row>15</xdr:row>
      <xdr:rowOff>200025</xdr:rowOff>
    </xdr:to>
    <xdr:sp>
      <xdr:nvSpPr>
        <xdr:cNvPr id="4" name="TextBox 5"/>
        <xdr:cNvSpPr txBox="1">
          <a:spLocks noChangeArrowheads="1"/>
        </xdr:cNvSpPr>
      </xdr:nvSpPr>
      <xdr:spPr>
        <a:xfrm>
          <a:off x="4886325" y="3371850"/>
          <a:ext cx="361950" cy="34290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cs</a:t>
          </a:r>
        </a:p>
      </xdr:txBody>
    </xdr:sp>
    <xdr:clientData/>
  </xdr:twoCellAnchor>
  <xdr:twoCellAnchor>
    <xdr:from>
      <xdr:col>4</xdr:col>
      <xdr:colOff>19050</xdr:colOff>
      <xdr:row>12</xdr:row>
      <xdr:rowOff>9525</xdr:rowOff>
    </xdr:from>
    <xdr:to>
      <xdr:col>5</xdr:col>
      <xdr:colOff>647700</xdr:colOff>
      <xdr:row>15</xdr:row>
      <xdr:rowOff>200025</xdr:rowOff>
    </xdr:to>
    <xdr:sp>
      <xdr:nvSpPr>
        <xdr:cNvPr id="5" name="Rectangle 6"/>
        <xdr:cNvSpPr>
          <a:spLocks/>
        </xdr:cNvSpPr>
      </xdr:nvSpPr>
      <xdr:spPr>
        <a:xfrm>
          <a:off x="4162425" y="2781300"/>
          <a:ext cx="1390650" cy="933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xdr:row>
      <xdr:rowOff>190500</xdr:rowOff>
    </xdr:from>
    <xdr:to>
      <xdr:col>5</xdr:col>
      <xdr:colOff>342900</xdr:colOff>
      <xdr:row>5</xdr:row>
      <xdr:rowOff>0</xdr:rowOff>
    </xdr:to>
    <xdr:sp>
      <xdr:nvSpPr>
        <xdr:cNvPr id="6" name="Oval 7"/>
        <xdr:cNvSpPr>
          <a:spLocks/>
        </xdr:cNvSpPr>
      </xdr:nvSpPr>
      <xdr:spPr>
        <a:xfrm>
          <a:off x="4429125" y="438150"/>
          <a:ext cx="819150" cy="800100"/>
        </a:xfrm>
        <a:prstGeom prst="ellipse">
          <a:avLst/>
        </a:prstGeom>
        <a:pattFill prst="dkUpDiag">
          <a:fgClr>
            <a:srgbClr val="33CCCC"/>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114300</xdr:rowOff>
    </xdr:from>
    <xdr:to>
      <xdr:col>5</xdr:col>
      <xdr:colOff>161925</xdr:colOff>
      <xdr:row>4</xdr:row>
      <xdr:rowOff>95250</xdr:rowOff>
    </xdr:to>
    <xdr:sp>
      <xdr:nvSpPr>
        <xdr:cNvPr id="7" name="Oval 8"/>
        <xdr:cNvSpPr>
          <a:spLocks/>
        </xdr:cNvSpPr>
      </xdr:nvSpPr>
      <xdr:spPr>
        <a:xfrm>
          <a:off x="4610100" y="609600"/>
          <a:ext cx="457200" cy="476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4</xdr:row>
      <xdr:rowOff>95250</xdr:rowOff>
    </xdr:from>
    <xdr:to>
      <xdr:col>4</xdr:col>
      <xdr:colOff>542925</xdr:colOff>
      <xdr:row>5</xdr:row>
      <xdr:rowOff>142875</xdr:rowOff>
    </xdr:to>
    <xdr:sp>
      <xdr:nvSpPr>
        <xdr:cNvPr id="8" name="TextBox 9"/>
        <xdr:cNvSpPr txBox="1">
          <a:spLocks noChangeArrowheads="1"/>
        </xdr:cNvSpPr>
      </xdr:nvSpPr>
      <xdr:spPr>
        <a:xfrm>
          <a:off x="4305300" y="1085850"/>
          <a:ext cx="381000" cy="2952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
          </a:r>
        </a:p>
      </xdr:txBody>
    </xdr:sp>
    <xdr:clientData/>
  </xdr:twoCellAnchor>
  <xdr:twoCellAnchor>
    <xdr:from>
      <xdr:col>4</xdr:col>
      <xdr:colOff>304800</xdr:colOff>
      <xdr:row>4</xdr:row>
      <xdr:rowOff>152400</xdr:rowOff>
    </xdr:from>
    <xdr:to>
      <xdr:col>4</xdr:col>
      <xdr:colOff>447675</xdr:colOff>
      <xdr:row>5</xdr:row>
      <xdr:rowOff>19050</xdr:rowOff>
    </xdr:to>
    <xdr:sp>
      <xdr:nvSpPr>
        <xdr:cNvPr id="9" name="Line 10"/>
        <xdr:cNvSpPr>
          <a:spLocks/>
        </xdr:cNvSpPr>
      </xdr:nvSpPr>
      <xdr:spPr>
        <a:xfrm flipV="1">
          <a:off x="4448175" y="1143000"/>
          <a:ext cx="1428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5</xdr:row>
      <xdr:rowOff>19050</xdr:rowOff>
    </xdr:from>
    <xdr:to>
      <xdr:col>4</xdr:col>
      <xdr:colOff>295275</xdr:colOff>
      <xdr:row>5</xdr:row>
      <xdr:rowOff>19050</xdr:rowOff>
    </xdr:to>
    <xdr:sp>
      <xdr:nvSpPr>
        <xdr:cNvPr id="10" name="Line 11"/>
        <xdr:cNvSpPr>
          <a:spLocks/>
        </xdr:cNvSpPr>
      </xdr:nvSpPr>
      <xdr:spPr>
        <a:xfrm flipH="1">
          <a:off x="4248150" y="12573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xdr:row>
      <xdr:rowOff>190500</xdr:rowOff>
    </xdr:from>
    <xdr:to>
      <xdr:col>4</xdr:col>
      <xdr:colOff>685800</xdr:colOff>
      <xdr:row>4</xdr:row>
      <xdr:rowOff>114300</xdr:rowOff>
    </xdr:to>
    <xdr:sp>
      <xdr:nvSpPr>
        <xdr:cNvPr id="11" name="Line 12"/>
        <xdr:cNvSpPr>
          <a:spLocks/>
        </xdr:cNvSpPr>
      </xdr:nvSpPr>
      <xdr:spPr>
        <a:xfrm>
          <a:off x="4829175" y="9334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4</xdr:row>
      <xdr:rowOff>209550</xdr:rowOff>
    </xdr:from>
    <xdr:to>
      <xdr:col>4</xdr:col>
      <xdr:colOff>676275</xdr:colOff>
      <xdr:row>5</xdr:row>
      <xdr:rowOff>190500</xdr:rowOff>
    </xdr:to>
    <xdr:sp>
      <xdr:nvSpPr>
        <xdr:cNvPr id="12" name="Line 13"/>
        <xdr:cNvSpPr>
          <a:spLocks/>
        </xdr:cNvSpPr>
      </xdr:nvSpPr>
      <xdr:spPr>
        <a:xfrm flipH="1" flipV="1">
          <a:off x="4819650" y="1200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5</xdr:row>
      <xdr:rowOff>200025</xdr:rowOff>
    </xdr:from>
    <xdr:to>
      <xdr:col>5</xdr:col>
      <xdr:colOff>209550</xdr:colOff>
      <xdr:row>5</xdr:row>
      <xdr:rowOff>200025</xdr:rowOff>
    </xdr:to>
    <xdr:sp>
      <xdr:nvSpPr>
        <xdr:cNvPr id="13" name="Line 14"/>
        <xdr:cNvSpPr>
          <a:spLocks/>
        </xdr:cNvSpPr>
      </xdr:nvSpPr>
      <xdr:spPr>
        <a:xfrm>
          <a:off x="4829175" y="1438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5</xdr:row>
      <xdr:rowOff>47625</xdr:rowOff>
    </xdr:from>
    <xdr:to>
      <xdr:col>5</xdr:col>
      <xdr:colOff>285750</xdr:colOff>
      <xdr:row>6</xdr:row>
      <xdr:rowOff>47625</xdr:rowOff>
    </xdr:to>
    <xdr:sp>
      <xdr:nvSpPr>
        <xdr:cNvPr id="14" name="TextBox 15"/>
        <xdr:cNvSpPr txBox="1">
          <a:spLocks noChangeArrowheads="1"/>
        </xdr:cNvSpPr>
      </xdr:nvSpPr>
      <xdr:spPr>
        <a:xfrm>
          <a:off x="4819650" y="1285875"/>
          <a:ext cx="371475" cy="2476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a:t>
          </a:r>
        </a:p>
      </xdr:txBody>
    </xdr:sp>
    <xdr:clientData/>
  </xdr:twoCellAnchor>
  <xdr:twoCellAnchor>
    <xdr:from>
      <xdr:col>4</xdr:col>
      <xdr:colOff>57150</xdr:colOff>
      <xdr:row>13</xdr:row>
      <xdr:rowOff>142875</xdr:rowOff>
    </xdr:from>
    <xdr:to>
      <xdr:col>5</xdr:col>
      <xdr:colOff>104775</xdr:colOff>
      <xdr:row>15</xdr:row>
      <xdr:rowOff>0</xdr:rowOff>
    </xdr:to>
    <xdr:sp>
      <xdr:nvSpPr>
        <xdr:cNvPr id="15" name="TextBox 16"/>
        <xdr:cNvSpPr txBox="1">
          <a:spLocks noChangeArrowheads="1"/>
        </xdr:cNvSpPr>
      </xdr:nvSpPr>
      <xdr:spPr>
        <a:xfrm>
          <a:off x="4200525" y="3162300"/>
          <a:ext cx="809625" cy="352425"/>
        </a:xfrm>
        <a:prstGeom prst="rect">
          <a:avLst/>
        </a:prstGeom>
        <a:noFill/>
        <a:ln w="9525" cmpd="sng">
          <a:noFill/>
        </a:ln>
      </xdr:spPr>
      <xdr:txBody>
        <a:bodyPr vertOverflow="clip" wrap="square"/>
        <a:p>
          <a:pPr algn="l">
            <a:defRPr/>
          </a:pPr>
          <a:r>
            <a:rPr lang="en-US" cap="none" sz="1800" b="1" i="0" u="none" baseline="0">
              <a:latin typeface="Symbol"/>
              <a:ea typeface="Symbol"/>
              <a:cs typeface="Symbol"/>
            </a:rPr>
            <a:t>t</a:t>
          </a:r>
          <a:r>
            <a:rPr lang="en-US" cap="none" sz="1200" b="1" i="0" u="none" baseline="0">
              <a:latin typeface="Arial"/>
              <a:ea typeface="Arial"/>
              <a:cs typeface="Arial"/>
            </a:rPr>
            <a:t>max</a:t>
          </a:r>
          <a:r>
            <a:rPr lang="en-US" cap="none" sz="1800" b="1" i="0" u="none" baseline="0">
              <a:latin typeface="Symbol"/>
              <a:ea typeface="Symbol"/>
              <a:cs typeface="Symbol"/>
            </a:rPr>
            <a:t> &lt;</a:t>
          </a:r>
        </a:p>
      </xdr:txBody>
    </xdr:sp>
    <xdr:clientData/>
  </xdr:twoCellAnchor>
  <xdr:twoCellAnchor>
    <xdr:from>
      <xdr:col>6</xdr:col>
      <xdr:colOff>9525</xdr:colOff>
      <xdr:row>0</xdr:row>
      <xdr:rowOff>9525</xdr:rowOff>
    </xdr:from>
    <xdr:to>
      <xdr:col>9</xdr:col>
      <xdr:colOff>619125</xdr:colOff>
      <xdr:row>18</xdr:row>
      <xdr:rowOff>171450</xdr:rowOff>
    </xdr:to>
    <xdr:sp>
      <xdr:nvSpPr>
        <xdr:cNvPr id="16" name="TextBox 17"/>
        <xdr:cNvSpPr txBox="1">
          <a:spLocks noChangeArrowheads="1"/>
        </xdr:cNvSpPr>
      </xdr:nvSpPr>
      <xdr:spPr>
        <a:xfrm>
          <a:off x="5676900" y="9525"/>
          <a:ext cx="2895600" cy="452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sng" baseline="0">
              <a:latin typeface="Arial"/>
              <a:ea typeface="Arial"/>
              <a:cs typeface="Arial"/>
            </a:rPr>
            <a:t>Comment utiliser la feuille de calcul ?</a:t>
          </a:r>
          <a:r>
            <a:rPr lang="en-US" cap="none" sz="1000" b="0" i="0" u="none" baseline="0">
              <a:latin typeface="Arial"/>
              <a:ea typeface="Arial"/>
              <a:cs typeface="Arial"/>
            </a:rPr>
            <a:t>
</a:t>
          </a:r>
          <a:r>
            <a:rPr lang="en-US" cap="none" sz="1000" b="1" i="1" u="none" baseline="0">
              <a:latin typeface="Arial"/>
              <a:ea typeface="Arial"/>
              <a:cs typeface="Arial"/>
            </a:rPr>
            <a:t>1.Entrer les données dans les cases blanches.</a:t>
          </a:r>
          <a:r>
            <a:rPr lang="en-US" cap="none" sz="1000" b="0" i="0" u="none" baseline="0">
              <a:latin typeface="Arial"/>
              <a:ea typeface="Arial"/>
              <a:cs typeface="Arial"/>
            </a:rPr>
            <a:t>
Les valeurs sur fond de couleur (plus clair que le fond du tableau) sont calculées automatiquement d'après les formules du cours sur la Torsion des arbres cylindriques.
Ces cases contenant les formules sont protégées par un mot de passe, vous ne pouvez pas les modifier.
</a:t>
          </a:r>
          <a:r>
            <a:rPr lang="en-US" cap="none" sz="1000" b="1" i="1" u="none" baseline="0">
              <a:latin typeface="Arial"/>
              <a:ea typeface="Arial"/>
              <a:cs typeface="Arial"/>
            </a:rPr>
            <a:t>2.Utiliser </a:t>
          </a:r>
          <a:r>
            <a:rPr lang="en-US" cap="none" sz="1000" b="1" i="0" u="none" baseline="0">
              <a:latin typeface="Arial"/>
              <a:ea typeface="Arial"/>
              <a:cs typeface="Arial"/>
            </a:rPr>
            <a:t>Outils</a:t>
          </a:r>
          <a:r>
            <a:rPr lang="en-US" cap="none" sz="1000" b="0" i="0" u="none" baseline="0">
              <a:latin typeface="Arial"/>
              <a:ea typeface="Arial"/>
              <a:cs typeface="Arial"/>
            </a:rPr>
            <a:t> --&gt; </a:t>
          </a:r>
          <a:r>
            <a:rPr lang="en-US" cap="none" sz="1000" b="1" i="0" u="none" baseline="0">
              <a:latin typeface="Arial"/>
              <a:ea typeface="Arial"/>
              <a:cs typeface="Arial"/>
            </a:rPr>
            <a:t>Valeur cible</a:t>
          </a:r>
          <a:r>
            <a:rPr lang="en-US" cap="none" sz="1000" b="0" i="0" u="none" baseline="0">
              <a:latin typeface="Arial"/>
              <a:ea typeface="Arial"/>
              <a:cs typeface="Arial"/>
            </a:rPr>
            <a:t> pour calculer une valeur d'entrée (dans une case blanche) à partir d'une valeur à atteindre (la valeur cible)
dans l'exemple ci-dessus ,on veut calculer l'épaisseur de l'arbre (en cellule C4) pour avoir une contrainte tangentielle </a:t>
          </a:r>
          <a:r>
            <a:rPr lang="en-US" cap="none" sz="1400" b="1" i="0" u="none" baseline="0">
              <a:latin typeface="Symbol"/>
              <a:ea typeface="Symbol"/>
              <a:cs typeface="Symbol"/>
            </a:rPr>
            <a:t>t</a:t>
          </a:r>
          <a:r>
            <a:rPr lang="en-US" cap="none" sz="1000" b="1" i="0" u="none" baseline="0">
              <a:latin typeface="Arial"/>
              <a:ea typeface="Arial"/>
              <a:cs typeface="Arial"/>
            </a:rPr>
            <a:t>max</a:t>
          </a:r>
          <a:r>
            <a:rPr lang="en-US" cap="none" sz="1000" b="0" i="0" u="none" baseline="0">
              <a:latin typeface="Arial"/>
              <a:ea typeface="Arial"/>
              <a:cs typeface="Arial"/>
            </a:rPr>
            <a:t> (cellule C18) de 50 MPa (Valeur à atteindre).
</a:t>
          </a:r>
        </a:p>
      </xdr:txBody>
    </xdr:sp>
    <xdr:clientData/>
  </xdr:twoCellAnchor>
  <xdr:twoCellAnchor editAs="oneCell">
    <xdr:from>
      <xdr:col>6</xdr:col>
      <xdr:colOff>238125</xdr:colOff>
      <xdr:row>9</xdr:row>
      <xdr:rowOff>200025</xdr:rowOff>
    </xdr:from>
    <xdr:to>
      <xdr:col>9</xdr:col>
      <xdr:colOff>57150</xdr:colOff>
      <xdr:row>15</xdr:row>
      <xdr:rowOff>161925</xdr:rowOff>
    </xdr:to>
    <xdr:pic>
      <xdr:nvPicPr>
        <xdr:cNvPr id="17" name="Picture 19"/>
        <xdr:cNvPicPr preferRelativeResize="1">
          <a:picLocks noChangeAspect="1"/>
        </xdr:cNvPicPr>
      </xdr:nvPicPr>
      <xdr:blipFill>
        <a:blip r:embed="rId1"/>
        <a:stretch>
          <a:fillRect/>
        </a:stretch>
      </xdr:blipFill>
      <xdr:spPr>
        <a:xfrm>
          <a:off x="5905500" y="2362200"/>
          <a:ext cx="21050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0"/>
  <sheetViews>
    <sheetView workbookViewId="0" topLeftCell="A1">
      <selection activeCell="F7" sqref="F7"/>
    </sheetView>
  </sheetViews>
  <sheetFormatPr defaultColWidth="11.421875" defaultRowHeight="12.75"/>
  <cols>
    <col min="1" max="1" width="23.140625" style="5" customWidth="1"/>
    <col min="2" max="2" width="11.421875" style="1" customWidth="1"/>
    <col min="3" max="3" width="12.421875" style="1" bestFit="1" customWidth="1"/>
    <col min="4" max="4" width="11.421875" style="2" customWidth="1"/>
    <col min="7" max="10" width="11.421875" style="22" customWidth="1"/>
  </cols>
  <sheetData>
    <row r="1" spans="1:10" s="4" customFormat="1" ht="19.5" customHeight="1" thickBot="1">
      <c r="A1" s="87" t="s">
        <v>4</v>
      </c>
      <c r="B1" s="88"/>
      <c r="C1" s="88"/>
      <c r="D1" s="89"/>
      <c r="E1" s="82" t="s">
        <v>17</v>
      </c>
      <c r="F1" s="83"/>
      <c r="G1" s="23"/>
      <c r="H1" s="23"/>
      <c r="I1" s="23"/>
      <c r="J1" s="23"/>
    </row>
    <row r="2" spans="1:10" s="4" customFormat="1" ht="19.5" customHeight="1">
      <c r="A2" s="64" t="s">
        <v>0</v>
      </c>
      <c r="B2" s="65" t="s">
        <v>1</v>
      </c>
      <c r="C2" s="28">
        <v>14.946054592712692</v>
      </c>
      <c r="D2" s="68" t="s">
        <v>2</v>
      </c>
      <c r="E2" s="44"/>
      <c r="F2" s="45"/>
      <c r="G2" s="23"/>
      <c r="H2" s="23"/>
      <c r="I2" s="23"/>
      <c r="J2" s="23"/>
    </row>
    <row r="3" spans="1:10" s="4" customFormat="1" ht="19.5" customHeight="1">
      <c r="A3" s="64" t="s">
        <v>5</v>
      </c>
      <c r="B3" s="65" t="s">
        <v>3</v>
      </c>
      <c r="C3" s="6">
        <v>300</v>
      </c>
      <c r="D3" s="68" t="s">
        <v>2</v>
      </c>
      <c r="E3" s="44"/>
      <c r="F3" s="45"/>
      <c r="G3" s="23"/>
      <c r="H3" s="23"/>
      <c r="I3" s="23"/>
      <c r="J3" s="23"/>
    </row>
    <row r="4" spans="1:10" s="4" customFormat="1" ht="19.5" customHeight="1" thickBot="1">
      <c r="A4" s="66" t="s">
        <v>30</v>
      </c>
      <c r="B4" s="67" t="s">
        <v>29</v>
      </c>
      <c r="C4" s="76">
        <f>PI()*(D^4)/32</f>
        <v>4898.985469939709</v>
      </c>
      <c r="D4" s="69" t="s">
        <v>38</v>
      </c>
      <c r="E4" s="44"/>
      <c r="F4" s="45"/>
      <c r="G4" s="23"/>
      <c r="H4" s="23"/>
      <c r="I4" s="23"/>
      <c r="J4" s="23"/>
    </row>
    <row r="5" spans="1:10" s="4" customFormat="1" ht="6" customHeight="1" thickBot="1">
      <c r="A5" s="46"/>
      <c r="B5" s="47"/>
      <c r="C5" s="47"/>
      <c r="D5" s="48"/>
      <c r="E5" s="44"/>
      <c r="F5" s="45"/>
      <c r="G5" s="23"/>
      <c r="H5" s="23"/>
      <c r="I5" s="23"/>
      <c r="J5" s="23"/>
    </row>
    <row r="6" spans="1:10" s="4" customFormat="1" ht="19.5" customHeight="1">
      <c r="A6" s="97" t="s">
        <v>6</v>
      </c>
      <c r="B6" s="98"/>
      <c r="C6" s="98"/>
      <c r="D6" s="99"/>
      <c r="E6" s="44"/>
      <c r="F6" s="45"/>
      <c r="G6" s="23"/>
      <c r="H6" s="23"/>
      <c r="I6" s="23"/>
      <c r="J6" s="23"/>
    </row>
    <row r="7" spans="1:10" s="4" customFormat="1" ht="27" customHeight="1">
      <c r="A7" s="57" t="s">
        <v>28</v>
      </c>
      <c r="B7" s="8" t="s">
        <v>22</v>
      </c>
      <c r="C7" s="6">
        <v>80000</v>
      </c>
      <c r="D7" s="11" t="s">
        <v>7</v>
      </c>
      <c r="E7" s="44"/>
      <c r="F7" s="45"/>
      <c r="G7" s="23"/>
      <c r="H7" s="23"/>
      <c r="I7" s="23"/>
      <c r="J7" s="23"/>
    </row>
    <row r="8" spans="1:10" s="4" customFormat="1" ht="23.25" customHeight="1">
      <c r="A8" s="57" t="s">
        <v>44</v>
      </c>
      <c r="B8" s="8" t="s">
        <v>21</v>
      </c>
      <c r="C8" s="6">
        <v>880</v>
      </c>
      <c r="D8" s="11" t="s">
        <v>7</v>
      </c>
      <c r="E8" s="44"/>
      <c r="F8" s="45"/>
      <c r="G8" s="23"/>
      <c r="H8" s="23"/>
      <c r="I8" s="23"/>
      <c r="J8" s="23"/>
    </row>
    <row r="9" spans="1:10" s="4" customFormat="1" ht="19.5" customHeight="1" thickBot="1">
      <c r="A9" s="58" t="s">
        <v>8</v>
      </c>
      <c r="B9" s="12" t="s">
        <v>9</v>
      </c>
      <c r="C9" s="13">
        <v>1500</v>
      </c>
      <c r="D9" s="14" t="s">
        <v>7</v>
      </c>
      <c r="E9" s="44"/>
      <c r="F9" s="45"/>
      <c r="G9" s="23"/>
      <c r="H9" s="23"/>
      <c r="I9" s="23"/>
      <c r="J9" s="23"/>
    </row>
    <row r="10" spans="1:10" s="4" customFormat="1" ht="6" customHeight="1" thickBot="1">
      <c r="A10" s="49"/>
      <c r="B10" s="18"/>
      <c r="C10" s="18"/>
      <c r="D10" s="50"/>
      <c r="E10" s="44"/>
      <c r="F10" s="45"/>
      <c r="G10" s="23"/>
      <c r="H10" s="23"/>
      <c r="I10" s="23"/>
      <c r="J10" s="23"/>
    </row>
    <row r="11" spans="1:10" s="4" customFormat="1" ht="19.5" customHeight="1">
      <c r="A11" s="100" t="s">
        <v>10</v>
      </c>
      <c r="B11" s="101"/>
      <c r="C11" s="101"/>
      <c r="D11" s="102"/>
      <c r="E11" s="18"/>
      <c r="F11" s="51"/>
      <c r="G11" s="24"/>
      <c r="H11" s="23"/>
      <c r="I11" s="23"/>
      <c r="J11" s="23"/>
    </row>
    <row r="12" spans="1:10" s="4" customFormat="1" ht="19.5" customHeight="1">
      <c r="A12" s="103" t="s">
        <v>41</v>
      </c>
      <c r="B12" s="9" t="s">
        <v>23</v>
      </c>
      <c r="C12" s="28">
        <v>100</v>
      </c>
      <c r="D12" s="10" t="s">
        <v>42</v>
      </c>
      <c r="E12" s="18"/>
      <c r="F12" s="51"/>
      <c r="G12" s="24"/>
      <c r="H12" s="23"/>
      <c r="I12" s="23"/>
      <c r="J12" s="23"/>
    </row>
    <row r="13" spans="1:10" s="4" customFormat="1" ht="19.5" customHeight="1">
      <c r="A13" s="104"/>
      <c r="B13" s="9" t="s">
        <v>23</v>
      </c>
      <c r="C13" s="75">
        <f>C12*1000</f>
        <v>100000</v>
      </c>
      <c r="D13" s="10" t="s">
        <v>31</v>
      </c>
      <c r="E13" s="18"/>
      <c r="F13" s="51"/>
      <c r="G13" s="24"/>
      <c r="H13" s="23"/>
      <c r="I13" s="23"/>
      <c r="J13" s="23"/>
    </row>
    <row r="14" spans="1:10" s="4" customFormat="1" ht="19.5" customHeight="1">
      <c r="A14" s="59" t="s">
        <v>11</v>
      </c>
      <c r="B14" s="9" t="s">
        <v>12</v>
      </c>
      <c r="C14" s="19">
        <v>1</v>
      </c>
      <c r="D14" s="10"/>
      <c r="E14" s="18"/>
      <c r="F14" s="51"/>
      <c r="G14" s="24"/>
      <c r="H14" s="23"/>
      <c r="I14" s="23"/>
      <c r="J14" s="23"/>
    </row>
    <row r="15" spans="1:10" s="4" customFormat="1" ht="25.5" customHeight="1">
      <c r="A15" s="60" t="s">
        <v>40</v>
      </c>
      <c r="B15" s="36" t="s">
        <v>39</v>
      </c>
      <c r="C15" s="19">
        <v>2.95</v>
      </c>
      <c r="D15" s="21"/>
      <c r="E15" s="18"/>
      <c r="F15" s="51"/>
      <c r="G15" s="24"/>
      <c r="H15" s="23"/>
      <c r="I15" s="23"/>
      <c r="J15" s="23"/>
    </row>
    <row r="16" spans="1:10" s="4" customFormat="1" ht="19.5" customHeight="1">
      <c r="A16" s="61" t="s">
        <v>13</v>
      </c>
      <c r="B16" s="20" t="s">
        <v>43</v>
      </c>
      <c r="C16" s="73">
        <v>449.9999165035802</v>
      </c>
      <c r="D16" s="21" t="s">
        <v>7</v>
      </c>
      <c r="E16" s="18"/>
      <c r="F16" s="51"/>
      <c r="G16" s="24"/>
      <c r="H16" s="23"/>
      <c r="I16" s="23"/>
      <c r="J16" s="23"/>
    </row>
    <row r="17" spans="1:10" s="4" customFormat="1" ht="19.5" customHeight="1">
      <c r="A17" s="59" t="s">
        <v>32</v>
      </c>
      <c r="B17" s="30" t="s">
        <v>33</v>
      </c>
      <c r="C17" s="74">
        <f>Rg/cs</f>
        <v>880</v>
      </c>
      <c r="D17" s="29"/>
      <c r="E17" s="18"/>
      <c r="F17" s="51"/>
      <c r="G17" s="24"/>
      <c r="H17" s="23"/>
      <c r="I17" s="23"/>
      <c r="J17" s="23"/>
    </row>
    <row r="18" spans="1:10" s="4" customFormat="1" ht="19.5" customHeight="1">
      <c r="A18" s="96" t="s">
        <v>14</v>
      </c>
      <c r="B18" s="94"/>
      <c r="C18" s="94" t="str">
        <f>IF(tau&gt;(Rg/cs),"non validé","validé")</f>
        <v>validé</v>
      </c>
      <c r="D18" s="95"/>
      <c r="E18" s="18"/>
      <c r="F18" s="51"/>
      <c r="G18" s="24"/>
      <c r="H18" s="23"/>
      <c r="I18" s="23"/>
      <c r="J18" s="23"/>
    </row>
    <row r="19" spans="1:10" s="4" customFormat="1" ht="19.5" customHeight="1" thickBot="1">
      <c r="A19" s="90">
        <f>IF(C18="non validé","en appliquant cet effort, il y a","")</f>
      </c>
      <c r="B19" s="91"/>
      <c r="C19" s="92">
        <f>IF(tau&gt;Rr,"rupture",IF(tau&gt;(Rg/cs),"risque de rupture",""))</f>
      </c>
      <c r="D19" s="93"/>
      <c r="E19" s="18"/>
      <c r="F19" s="51"/>
      <c r="G19" s="24"/>
      <c r="H19" s="23"/>
      <c r="I19" s="23"/>
      <c r="J19" s="23"/>
    </row>
    <row r="20" spans="1:6" ht="6" customHeight="1" thickBot="1">
      <c r="A20" s="52"/>
      <c r="B20" s="37"/>
      <c r="C20" s="37"/>
      <c r="D20" s="38"/>
      <c r="E20" s="39"/>
      <c r="F20" s="53"/>
    </row>
    <row r="21" spans="1:6" ht="19.5" customHeight="1">
      <c r="A21" s="84" t="s">
        <v>15</v>
      </c>
      <c r="B21" s="85"/>
      <c r="C21" s="85"/>
      <c r="D21" s="86"/>
      <c r="E21" s="39"/>
      <c r="F21" s="53"/>
    </row>
    <row r="22" spans="1:10" s="4" customFormat="1" ht="19.5" customHeight="1">
      <c r="A22" s="62" t="s">
        <v>35</v>
      </c>
      <c r="B22" s="7" t="s">
        <v>24</v>
      </c>
      <c r="C22" s="79">
        <f>tau/G</f>
        <v>0.0056249989562947526</v>
      </c>
      <c r="D22" s="15"/>
      <c r="E22" s="44"/>
      <c r="F22" s="45"/>
      <c r="G22" s="23"/>
      <c r="H22" s="23"/>
      <c r="I22" s="23"/>
      <c r="J22" s="23"/>
    </row>
    <row r="23" spans="1:10" s="4" customFormat="1" ht="19.5" customHeight="1">
      <c r="A23" s="62" t="s">
        <v>34</v>
      </c>
      <c r="B23" s="35" t="s">
        <v>25</v>
      </c>
      <c r="C23" s="80">
        <f>Mt/(G*Io)*1000*180/PI()</f>
        <v>14.619297164854485</v>
      </c>
      <c r="D23" s="15" t="s">
        <v>27</v>
      </c>
      <c r="E23" s="44"/>
      <c r="F23" s="45"/>
      <c r="G23" s="23"/>
      <c r="H23" s="23"/>
      <c r="I23" s="23"/>
      <c r="J23" s="23"/>
    </row>
    <row r="24" spans="1:6" ht="21" customHeight="1" thickBot="1">
      <c r="A24" s="63" t="s">
        <v>26</v>
      </c>
      <c r="B24" s="16" t="s">
        <v>36</v>
      </c>
      <c r="C24" s="81">
        <f>teta*Longueur/1000</f>
        <v>4.385789149456346</v>
      </c>
      <c r="D24" s="17" t="s">
        <v>37</v>
      </c>
      <c r="E24" s="54"/>
      <c r="F24" s="55"/>
    </row>
    <row r="25" spans="1:4" s="22" customFormat="1" ht="12.75">
      <c r="A25" s="31"/>
      <c r="B25" s="32"/>
      <c r="C25" s="33"/>
      <c r="D25" s="34"/>
    </row>
    <row r="26" spans="1:6" ht="12.75">
      <c r="A26" s="25"/>
      <c r="B26" s="26"/>
      <c r="C26" s="26"/>
      <c r="D26" s="27"/>
      <c r="E26" s="22"/>
      <c r="F26" s="22"/>
    </row>
    <row r="27" spans="1:6" ht="12.75">
      <c r="A27" s="25"/>
      <c r="B27" s="26"/>
      <c r="C27" s="26"/>
      <c r="D27" s="27"/>
      <c r="E27" s="22"/>
      <c r="F27" s="22"/>
    </row>
    <row r="28" spans="1:6" ht="12.75">
      <c r="A28" s="25"/>
      <c r="B28" s="26"/>
      <c r="C28" s="26"/>
      <c r="D28" s="27"/>
      <c r="E28" s="22"/>
      <c r="F28" s="22"/>
    </row>
    <row r="29" spans="1:6" ht="12.75">
      <c r="A29" s="25"/>
      <c r="B29" s="26"/>
      <c r="C29" s="26"/>
      <c r="D29" s="27"/>
      <c r="E29" s="22"/>
      <c r="F29" s="22"/>
    </row>
    <row r="30" spans="1:6" ht="12.75">
      <c r="A30" s="25"/>
      <c r="B30" s="26"/>
      <c r="C30" s="26"/>
      <c r="D30" s="27"/>
      <c r="E30" s="22"/>
      <c r="F30" s="22"/>
    </row>
  </sheetData>
  <sheetProtection password="CA3D" sheet="1" objects="1" scenarios="1"/>
  <mergeCells count="10">
    <mergeCell ref="E1:F1"/>
    <mergeCell ref="A21:D21"/>
    <mergeCell ref="A1:D1"/>
    <mergeCell ref="A19:B19"/>
    <mergeCell ref="C19:D19"/>
    <mergeCell ref="C18:D18"/>
    <mergeCell ref="A18:B18"/>
    <mergeCell ref="A6:D6"/>
    <mergeCell ref="A11:D11"/>
    <mergeCell ref="A12:A13"/>
  </mergeCells>
  <printOptions/>
  <pageMargins left="0.75" right="0.75" top="1" bottom="1" header="0.4921259845" footer="0.492125984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G33"/>
  <sheetViews>
    <sheetView tabSelected="1" workbookViewId="0" topLeftCell="A1">
      <selection activeCell="D6" sqref="D6"/>
    </sheetView>
  </sheetViews>
  <sheetFormatPr defaultColWidth="11.421875" defaultRowHeight="12.75"/>
  <cols>
    <col min="1" max="1" width="23.140625" style="5" customWidth="1"/>
    <col min="2" max="2" width="11.421875" style="1" customWidth="1"/>
    <col min="3" max="3" width="16.140625" style="1" bestFit="1" customWidth="1"/>
    <col min="4" max="4" width="11.421875" style="2" customWidth="1"/>
  </cols>
  <sheetData>
    <row r="1" spans="1:6" s="4" customFormat="1" ht="19.5" customHeight="1" thickBot="1">
      <c r="A1" s="87" t="s">
        <v>4</v>
      </c>
      <c r="B1" s="88"/>
      <c r="C1" s="88"/>
      <c r="D1" s="89"/>
      <c r="E1" s="82" t="s">
        <v>19</v>
      </c>
      <c r="F1" s="83"/>
    </row>
    <row r="2" spans="1:6" s="4" customFormat="1" ht="19.5" customHeight="1">
      <c r="A2" s="64" t="s">
        <v>45</v>
      </c>
      <c r="B2" s="65" t="s">
        <v>1</v>
      </c>
      <c r="C2" s="6">
        <v>42</v>
      </c>
      <c r="D2" s="68" t="s">
        <v>2</v>
      </c>
      <c r="E2" s="44"/>
      <c r="F2" s="45"/>
    </row>
    <row r="3" spans="1:6" s="4" customFormat="1" ht="19.5" customHeight="1">
      <c r="A3" s="64" t="s">
        <v>5</v>
      </c>
      <c r="B3" s="65" t="s">
        <v>3</v>
      </c>
      <c r="C3" s="6">
        <v>140</v>
      </c>
      <c r="D3" s="68" t="s">
        <v>2</v>
      </c>
      <c r="E3" s="44"/>
      <c r="F3" s="45"/>
    </row>
    <row r="4" spans="1:6" s="4" customFormat="1" ht="19.5" customHeight="1">
      <c r="A4" s="72" t="s">
        <v>20</v>
      </c>
      <c r="B4" s="70" t="s">
        <v>16</v>
      </c>
      <c r="C4" s="56">
        <v>2.098606238873387</v>
      </c>
      <c r="D4" s="71"/>
      <c r="E4" s="44"/>
      <c r="F4" s="45"/>
    </row>
    <row r="5" spans="1:6" s="4" customFormat="1" ht="19.5" customHeight="1">
      <c r="A5" s="72" t="s">
        <v>46</v>
      </c>
      <c r="B5" s="70" t="s">
        <v>47</v>
      </c>
      <c r="C5" s="78">
        <f>Dc-2*epaisseur</f>
        <v>37.802787522253226</v>
      </c>
      <c r="D5" s="71"/>
      <c r="E5" s="44"/>
      <c r="F5" s="45"/>
    </row>
    <row r="6" spans="1:6" s="4" customFormat="1" ht="19.5" customHeight="1" thickBot="1">
      <c r="A6" s="66" t="s">
        <v>48</v>
      </c>
      <c r="B6" s="67" t="s">
        <v>29</v>
      </c>
      <c r="C6" s="76">
        <f>PI()/32*((Dc^4)-((dint)^4))</f>
        <v>104998.89575000019</v>
      </c>
      <c r="D6" s="69" t="s">
        <v>38</v>
      </c>
      <c r="E6" s="44"/>
      <c r="F6" s="45"/>
    </row>
    <row r="7" spans="1:6" s="4" customFormat="1" ht="6" customHeight="1" thickBot="1">
      <c r="A7" s="46"/>
      <c r="B7" s="47"/>
      <c r="C7" s="47"/>
      <c r="D7" s="48"/>
      <c r="E7" s="44"/>
      <c r="F7" s="45"/>
    </row>
    <row r="8" spans="1:6" s="4" customFormat="1" ht="19.5" customHeight="1">
      <c r="A8" s="97" t="s">
        <v>6</v>
      </c>
      <c r="B8" s="98"/>
      <c r="C8" s="98"/>
      <c r="D8" s="99"/>
      <c r="E8" s="44"/>
      <c r="F8" s="45"/>
    </row>
    <row r="9" spans="1:6" s="4" customFormat="1" ht="27.75" customHeight="1">
      <c r="A9" s="57" t="s">
        <v>28</v>
      </c>
      <c r="B9" s="8" t="s">
        <v>22</v>
      </c>
      <c r="C9" s="6">
        <v>80000</v>
      </c>
      <c r="D9" s="11" t="s">
        <v>7</v>
      </c>
      <c r="E9" s="44"/>
      <c r="F9" s="45"/>
    </row>
    <row r="10" spans="1:6" s="4" customFormat="1" ht="22.5" customHeight="1">
      <c r="A10" s="57" t="s">
        <v>44</v>
      </c>
      <c r="B10" s="8" t="s">
        <v>21</v>
      </c>
      <c r="C10" s="6">
        <v>108</v>
      </c>
      <c r="D10" s="11" t="s">
        <v>7</v>
      </c>
      <c r="E10" s="44"/>
      <c r="F10" s="45"/>
    </row>
    <row r="11" spans="1:6" s="4" customFormat="1" ht="19.5" customHeight="1" thickBot="1">
      <c r="A11" s="58" t="s">
        <v>8</v>
      </c>
      <c r="B11" s="12" t="s">
        <v>9</v>
      </c>
      <c r="C11" s="13">
        <v>350</v>
      </c>
      <c r="D11" s="14" t="s">
        <v>7</v>
      </c>
      <c r="E11" s="44"/>
      <c r="F11" s="45"/>
    </row>
    <row r="12" spans="1:6" s="4" customFormat="1" ht="6" customHeight="1" thickBot="1">
      <c r="A12" s="49"/>
      <c r="B12" s="18"/>
      <c r="C12" s="18"/>
      <c r="D12" s="50"/>
      <c r="E12" s="44"/>
      <c r="F12" s="45"/>
    </row>
    <row r="13" spans="1:7" s="4" customFormat="1" ht="19.5" customHeight="1">
      <c r="A13" s="100" t="s">
        <v>10</v>
      </c>
      <c r="B13" s="101"/>
      <c r="C13" s="101"/>
      <c r="D13" s="102"/>
      <c r="E13" s="18"/>
      <c r="F13" s="51"/>
      <c r="G13" s="3"/>
    </row>
    <row r="14" spans="1:7" s="4" customFormat="1" ht="19.5" customHeight="1">
      <c r="A14" s="103" t="s">
        <v>41</v>
      </c>
      <c r="B14" s="9" t="s">
        <v>23</v>
      </c>
      <c r="C14" s="28">
        <v>100</v>
      </c>
      <c r="D14" s="10" t="s">
        <v>42</v>
      </c>
      <c r="E14" s="18"/>
      <c r="F14" s="51"/>
      <c r="G14" s="3"/>
    </row>
    <row r="15" spans="1:7" s="4" customFormat="1" ht="19.5" customHeight="1">
      <c r="A15" s="108"/>
      <c r="B15" s="9" t="s">
        <v>23</v>
      </c>
      <c r="C15" s="77">
        <f>C14*1000</f>
        <v>100000</v>
      </c>
      <c r="D15" s="10" t="s">
        <v>31</v>
      </c>
      <c r="E15" s="18"/>
      <c r="F15" s="51"/>
      <c r="G15" s="3"/>
    </row>
    <row r="16" spans="1:7" s="4" customFormat="1" ht="19.5" customHeight="1">
      <c r="A16" s="59" t="s">
        <v>11</v>
      </c>
      <c r="B16" s="9" t="s">
        <v>12</v>
      </c>
      <c r="C16" s="19">
        <v>1</v>
      </c>
      <c r="D16" s="10"/>
      <c r="E16" s="18"/>
      <c r="F16" s="51"/>
      <c r="G16" s="3"/>
    </row>
    <row r="17" spans="1:7" s="4" customFormat="1" ht="27.75" customHeight="1">
      <c r="A17" s="60" t="s">
        <v>40</v>
      </c>
      <c r="B17" s="36" t="s">
        <v>39</v>
      </c>
      <c r="C17" s="19">
        <v>1</v>
      </c>
      <c r="D17" s="21"/>
      <c r="E17" s="18"/>
      <c r="F17" s="51"/>
      <c r="G17" s="3"/>
    </row>
    <row r="18" spans="1:7" s="4" customFormat="1" ht="19.5" customHeight="1">
      <c r="A18" s="61" t="s">
        <v>13</v>
      </c>
      <c r="B18" s="20" t="s">
        <v>43</v>
      </c>
      <c r="C18" s="73">
        <f>Kttc*Mtc*Dc/(2*Ioc)</f>
        <v>20.000210335545326</v>
      </c>
      <c r="D18" s="21" t="s">
        <v>7</v>
      </c>
      <c r="E18" s="18"/>
      <c r="F18" s="51"/>
      <c r="G18" s="3"/>
    </row>
    <row r="19" spans="1:7" s="4" customFormat="1" ht="19.5" customHeight="1">
      <c r="A19" s="59" t="s">
        <v>32</v>
      </c>
      <c r="B19" s="30" t="s">
        <v>33</v>
      </c>
      <c r="C19" s="74">
        <f>Rgc/csc</f>
        <v>108</v>
      </c>
      <c r="D19" s="29"/>
      <c r="E19" s="18"/>
      <c r="F19" s="51"/>
      <c r="G19" s="3"/>
    </row>
    <row r="20" spans="1:7" s="4" customFormat="1" ht="19.5" customHeight="1">
      <c r="A20" s="96" t="s">
        <v>14</v>
      </c>
      <c r="B20" s="94"/>
      <c r="C20" s="94" t="str">
        <f>IF(tauc&gt;(Rgc/csc),"non validé","validé")</f>
        <v>validé</v>
      </c>
      <c r="D20" s="95"/>
      <c r="E20" s="18"/>
      <c r="F20" s="51"/>
      <c r="G20" s="3"/>
    </row>
    <row r="21" spans="1:7" s="4" customFormat="1" ht="19.5" customHeight="1" thickBot="1">
      <c r="A21" s="90">
        <f>IF(C20="non validé","en appliquant cet effort, il y a","")</f>
      </c>
      <c r="B21" s="91"/>
      <c r="C21" s="92">
        <f>IF(tauc&gt;Rrc,"rupture",IF(tauc&gt;(Rgc/csc),"risque de rupture",""))</f>
      </c>
      <c r="D21" s="93"/>
      <c r="E21" s="18"/>
      <c r="F21" s="51"/>
      <c r="G21" s="3"/>
    </row>
    <row r="22" spans="1:6" ht="6" customHeight="1" thickBot="1">
      <c r="A22" s="52"/>
      <c r="B22" s="37"/>
      <c r="C22" s="37"/>
      <c r="D22" s="38"/>
      <c r="E22" s="39"/>
      <c r="F22" s="53"/>
    </row>
    <row r="23" spans="1:6" ht="19.5" customHeight="1">
      <c r="A23" s="105" t="s">
        <v>15</v>
      </c>
      <c r="B23" s="106"/>
      <c r="C23" s="106"/>
      <c r="D23" s="107"/>
      <c r="E23" s="39"/>
      <c r="F23" s="53"/>
    </row>
    <row r="24" spans="1:6" s="4" customFormat="1" ht="19.5" customHeight="1">
      <c r="A24" s="62" t="s">
        <v>18</v>
      </c>
      <c r="B24" s="7" t="s">
        <v>24</v>
      </c>
      <c r="C24" s="79">
        <f>tauc/Gc</f>
        <v>0.0002500026291943166</v>
      </c>
      <c r="D24" s="15"/>
      <c r="E24" s="44"/>
      <c r="F24" s="45"/>
    </row>
    <row r="25" spans="1:6" s="4" customFormat="1" ht="19.5" customHeight="1">
      <c r="A25" s="62" t="s">
        <v>26</v>
      </c>
      <c r="B25" s="35" t="s">
        <v>25</v>
      </c>
      <c r="C25" s="80">
        <f>Mtc/(Gc*Ioc)*1000*180/PI()</f>
        <v>0.6820997866670685</v>
      </c>
      <c r="D25" s="15" t="s">
        <v>27</v>
      </c>
      <c r="E25" s="44"/>
      <c r="F25" s="45"/>
    </row>
    <row r="26" spans="1:6" ht="19.5" customHeight="1" thickBot="1">
      <c r="A26" s="63" t="s">
        <v>26</v>
      </c>
      <c r="B26" s="16" t="s">
        <v>36</v>
      </c>
      <c r="C26" s="81">
        <f>tetac*Longueurc/1000</f>
        <v>0.09549397013338959</v>
      </c>
      <c r="D26" s="17" t="s">
        <v>37</v>
      </c>
      <c r="E26" s="54"/>
      <c r="F26" s="55"/>
    </row>
    <row r="27" spans="1:6" ht="12.75">
      <c r="A27" s="40"/>
      <c r="B27" s="41"/>
      <c r="C27" s="41"/>
      <c r="D27" s="42"/>
      <c r="E27" s="43"/>
      <c r="F27" s="43"/>
    </row>
    <row r="28" spans="1:6" ht="12.75">
      <c r="A28" s="40"/>
      <c r="B28" s="41"/>
      <c r="C28" s="41"/>
      <c r="D28" s="42"/>
      <c r="E28" s="43"/>
      <c r="F28" s="43"/>
    </row>
    <row r="29" spans="1:6" ht="12.75">
      <c r="A29" s="40"/>
      <c r="B29" s="41"/>
      <c r="C29" s="41"/>
      <c r="D29" s="42"/>
      <c r="E29" s="43"/>
      <c r="F29" s="43"/>
    </row>
    <row r="30" spans="1:6" ht="12.75">
      <c r="A30" s="40"/>
      <c r="B30" s="41"/>
      <c r="C30" s="41"/>
      <c r="D30" s="42"/>
      <c r="E30" s="43"/>
      <c r="F30" s="43"/>
    </row>
    <row r="31" spans="1:6" ht="12.75">
      <c r="A31" s="40"/>
      <c r="B31" s="41"/>
      <c r="C31" s="41"/>
      <c r="D31" s="42"/>
      <c r="E31" s="43"/>
      <c r="F31" s="43"/>
    </row>
    <row r="32" spans="1:6" ht="12.75">
      <c r="A32" s="40"/>
      <c r="B32" s="41"/>
      <c r="C32" s="41"/>
      <c r="D32" s="42"/>
      <c r="E32" s="43"/>
      <c r="F32" s="43"/>
    </row>
    <row r="33" spans="1:6" ht="12.75">
      <c r="A33" s="40"/>
      <c r="B33" s="41"/>
      <c r="C33" s="41"/>
      <c r="D33" s="42"/>
      <c r="E33" s="43"/>
      <c r="F33" s="43"/>
    </row>
  </sheetData>
  <sheetProtection password="CA3D" sheet="1" objects="1" scenarios="1"/>
  <mergeCells count="10">
    <mergeCell ref="E1:F1"/>
    <mergeCell ref="A23:D23"/>
    <mergeCell ref="A1:D1"/>
    <mergeCell ref="A21:B21"/>
    <mergeCell ref="C21:D21"/>
    <mergeCell ref="C20:D20"/>
    <mergeCell ref="A20:B20"/>
    <mergeCell ref="A8:D8"/>
    <mergeCell ref="A13:D13"/>
    <mergeCell ref="A14:A15"/>
  </mergeCells>
  <printOptions horizontalCentered="1"/>
  <pageMargins left="0.7874015748031497" right="0.4" top="0.984251968503937" bottom="0.984251968503937" header="0.5118110236220472" footer="0.5118110236220472"/>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XERRI</cp:lastModifiedBy>
  <cp:lastPrinted>2001-11-12T10:16:38Z</cp:lastPrinted>
  <dcterms:created xsi:type="dcterms:W3CDTF">1996-10-21T11:03:58Z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