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10" windowHeight="4230" activeTab="0"/>
  </bookViews>
  <sheets>
    <sheet name="graphes" sheetId="1" r:id="rId1"/>
    <sheet name="calculs1" sheetId="2" r:id="rId2"/>
    <sheet name="calculs2" sheetId="3" r:id="rId3"/>
  </sheets>
  <definedNames>
    <definedName name="Lw">'graphes'!$D$7</definedName>
    <definedName name="R">'graphes'!$B$2</definedName>
    <definedName name="Ueff">'graphes'!$B$6</definedName>
    <definedName name="unsurCw">'graphes'!$B$8</definedName>
    <definedName name="w">'graphes'!$B$7</definedName>
    <definedName name="Z">'graphes'!$D$11</definedName>
  </definedNames>
  <calcPr fullCalcOnLoad="1"/>
</workbook>
</file>

<file path=xl/sharedStrings.xml><?xml version="1.0" encoding="utf-8"?>
<sst xmlns="http://schemas.openxmlformats.org/spreadsheetml/2006/main" count="31" uniqueCount="30">
  <si>
    <t>Z</t>
  </si>
  <si>
    <t>R</t>
  </si>
  <si>
    <t xml:space="preserve">        OSCILLATIONS FORCEES DANS UN CIRCUIT RLC série</t>
  </si>
  <si>
    <t>R(ohms)=</t>
  </si>
  <si>
    <t>L(mH)=</t>
  </si>
  <si>
    <t>Ueff(V)=</t>
  </si>
  <si>
    <r>
      <t>C(</t>
    </r>
    <r>
      <rPr>
        <sz val="10"/>
        <rFont val="Symbol"/>
        <family val="1"/>
      </rPr>
      <t>m</t>
    </r>
    <r>
      <rPr>
        <sz val="10"/>
        <rFont val="Arial"/>
        <family val="2"/>
      </rPr>
      <t>F</t>
    </r>
    <r>
      <rPr>
        <sz val="10"/>
        <rFont val="Arial"/>
        <family val="0"/>
      </rPr>
      <t>)=</t>
    </r>
  </si>
  <si>
    <t>fréq,N(Hz)</t>
  </si>
  <si>
    <t>1/Cw</t>
  </si>
  <si>
    <t>1/Cw(ohms)</t>
  </si>
  <si>
    <t>Lw</t>
  </si>
  <si>
    <t>Lw-1/Cw</t>
  </si>
  <si>
    <t>Z=</t>
  </si>
  <si>
    <t>°</t>
  </si>
  <si>
    <t>ohms</t>
  </si>
  <si>
    <t>t</t>
  </si>
  <si>
    <t>uR</t>
  </si>
  <si>
    <t>uL</t>
  </si>
  <si>
    <t>uc</t>
  </si>
  <si>
    <t>u</t>
  </si>
  <si>
    <r>
      <t>w</t>
    </r>
    <r>
      <rPr>
        <b/>
        <sz val="10"/>
        <rFont val="Arial"/>
        <family val="0"/>
      </rPr>
      <t>(rad,s-1)=</t>
    </r>
  </si>
  <si>
    <r>
      <t>L</t>
    </r>
    <r>
      <rPr>
        <b/>
        <sz val="10"/>
        <rFont val="Symbol"/>
        <family val="1"/>
      </rPr>
      <t>w</t>
    </r>
    <r>
      <rPr>
        <b/>
        <sz val="10"/>
        <rFont val="Arial"/>
        <family val="0"/>
      </rPr>
      <t>=</t>
    </r>
  </si>
  <si>
    <r>
      <t>L</t>
    </r>
    <r>
      <rPr>
        <b/>
        <sz val="10"/>
        <rFont val="Symbol"/>
        <family val="1"/>
      </rPr>
      <t>w</t>
    </r>
    <r>
      <rPr>
        <b/>
        <sz val="10"/>
        <rFont val="Arial"/>
        <family val="0"/>
      </rPr>
      <t>-1/C</t>
    </r>
    <r>
      <rPr>
        <b/>
        <sz val="10"/>
        <rFont val="Symbol"/>
        <family val="1"/>
      </rPr>
      <t>w</t>
    </r>
    <r>
      <rPr>
        <b/>
        <sz val="10"/>
        <rFont val="Arial"/>
        <family val="0"/>
      </rPr>
      <t>=</t>
    </r>
  </si>
  <si>
    <r>
      <t>f</t>
    </r>
    <r>
      <rPr>
        <sz val="10"/>
        <rFont val="Arial"/>
        <family val="0"/>
      </rPr>
      <t>B=</t>
    </r>
  </si>
  <si>
    <t xml:space="preserve">     rad    =</t>
  </si>
  <si>
    <t xml:space="preserve">       rad    =</t>
  </si>
  <si>
    <r>
      <t>f</t>
    </r>
    <r>
      <rPr>
        <sz val="10"/>
        <rFont val="Arial"/>
        <family val="0"/>
      </rPr>
      <t>=</t>
    </r>
  </si>
  <si>
    <r>
      <t>I</t>
    </r>
    <r>
      <rPr>
        <b/>
        <vertAlign val="subscript"/>
        <sz val="10"/>
        <rFont val="Arial"/>
        <family val="2"/>
      </rPr>
      <t>eff</t>
    </r>
    <r>
      <rPr>
        <b/>
        <sz val="10"/>
        <rFont val="Arial"/>
        <family val="2"/>
      </rPr>
      <t>(mA)=</t>
    </r>
  </si>
  <si>
    <t>choisir les</t>
  </si>
  <si>
    <t xml:space="preserve"> paramètres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</si>
</sst>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6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4"/>
      <color indexed="17"/>
      <name val="Arial"/>
      <family val="2"/>
    </font>
    <font>
      <b/>
      <sz val="14"/>
      <color indexed="12"/>
      <name val="Arial"/>
      <family val="0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10"/>
      <name val="Symbol"/>
      <family val="1"/>
    </font>
    <font>
      <sz val="12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b/>
      <sz val="12"/>
      <name val="Arial"/>
      <family val="2"/>
    </font>
    <font>
      <b/>
      <vertAlign val="sub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5" borderId="2" xfId="0" applyFill="1" applyBorder="1" applyAlignment="1">
      <alignment/>
    </xf>
    <xf numFmtId="0" fontId="0" fillId="0" borderId="0" xfId="0" applyBorder="1" applyAlignment="1">
      <alignment/>
    </xf>
    <xf numFmtId="0" fontId="0" fillId="7" borderId="0" xfId="0" applyFill="1" applyBorder="1" applyAlignment="1">
      <alignment/>
    </xf>
    <xf numFmtId="43" fontId="0" fillId="0" borderId="0" xfId="15" applyAlignment="1">
      <alignment/>
    </xf>
    <xf numFmtId="0" fontId="0" fillId="0" borderId="0" xfId="0" applyFont="1" applyAlignment="1">
      <alignment/>
    </xf>
    <xf numFmtId="0" fontId="7" fillId="6" borderId="0" xfId="0" applyFont="1" applyFill="1" applyAlignment="1">
      <alignment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4" borderId="4" xfId="0" applyFill="1" applyBorder="1" applyAlignment="1">
      <alignment horizontal="center"/>
    </xf>
    <xf numFmtId="2" fontId="0" fillId="6" borderId="0" xfId="0" applyNumberFormat="1" applyFill="1" applyBorder="1" applyAlignment="1">
      <alignment horizontal="right"/>
    </xf>
    <xf numFmtId="0" fontId="0" fillId="6" borderId="5" xfId="0" applyFill="1" applyBorder="1" applyAlignment="1">
      <alignment/>
    </xf>
    <xf numFmtId="0" fontId="2" fillId="5" borderId="3" xfId="0" applyFont="1" applyFill="1" applyBorder="1" applyAlignment="1">
      <alignment horizontal="right"/>
    </xf>
    <xf numFmtId="2" fontId="0" fillId="5" borderId="6" xfId="0" applyNumberForma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8" xfId="0" applyFill="1" applyBorder="1" applyAlignment="1">
      <alignment/>
    </xf>
    <xf numFmtId="0" fontId="7" fillId="4" borderId="9" xfId="0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/>
    </xf>
    <xf numFmtId="2" fontId="7" fillId="6" borderId="0" xfId="0" applyNumberFormat="1" applyFont="1" applyFill="1" applyBorder="1" applyAlignment="1">
      <alignment/>
    </xf>
    <xf numFmtId="2" fontId="7" fillId="5" borderId="6" xfId="0" applyNumberFormat="1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165" fontId="7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Construction de Fresnel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calculs1!$A$1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calculs1!$A$2:$A$12</c:f>
              <c:numCache>
                <c:ptCount val="11"/>
                <c:pt idx="0">
                  <c:v>0</c:v>
                </c:pt>
                <c:pt idx="1">
                  <c:v>42</c:v>
                </c:pt>
                <c:pt idx="2">
                  <c:v>84</c:v>
                </c:pt>
                <c:pt idx="3">
                  <c:v>126</c:v>
                </c:pt>
                <c:pt idx="4">
                  <c:v>168</c:v>
                </c:pt>
                <c:pt idx="5">
                  <c:v>210</c:v>
                </c:pt>
                <c:pt idx="6">
                  <c:v>252</c:v>
                </c:pt>
                <c:pt idx="7">
                  <c:v>294</c:v>
                </c:pt>
                <c:pt idx="8">
                  <c:v>336</c:v>
                </c:pt>
                <c:pt idx="9">
                  <c:v>378</c:v>
                </c:pt>
                <c:pt idx="10">
                  <c:v>420</c:v>
                </c:pt>
              </c:numCache>
            </c:numRef>
          </c:xVal>
          <c:yVal>
            <c:numRef>
              <c:f>calculs1!$B$2:$B$12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calculs1!$D$1</c:f>
              <c:strCache>
                <c:ptCount val="1"/>
                <c:pt idx="0">
                  <c:v>Lw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calculs1!$C$2:$C$12</c:f>
              <c:numCache>
                <c:ptCount val="11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  <c:pt idx="4">
                  <c:v>420</c:v>
                </c:pt>
                <c:pt idx="5">
                  <c:v>420</c:v>
                </c:pt>
                <c:pt idx="6">
                  <c:v>420</c:v>
                </c:pt>
                <c:pt idx="7">
                  <c:v>420</c:v>
                </c:pt>
                <c:pt idx="8">
                  <c:v>420</c:v>
                </c:pt>
                <c:pt idx="9">
                  <c:v>420</c:v>
                </c:pt>
                <c:pt idx="10">
                  <c:v>420</c:v>
                </c:pt>
              </c:numCache>
            </c:numRef>
          </c:xVal>
          <c:yVal>
            <c:numRef>
              <c:f>calculs1!$D$2:$D$12</c:f>
              <c:numCache>
                <c:ptCount val="11"/>
                <c:pt idx="0">
                  <c:v>0</c:v>
                </c:pt>
                <c:pt idx="1">
                  <c:v>129.77919251979435</c:v>
                </c:pt>
                <c:pt idx="2">
                  <c:v>259.5583850395887</c:v>
                </c:pt>
                <c:pt idx="3">
                  <c:v>389.3375775593831</c:v>
                </c:pt>
                <c:pt idx="4">
                  <c:v>519.1167700791774</c:v>
                </c:pt>
                <c:pt idx="5">
                  <c:v>648.8959625989718</c:v>
                </c:pt>
                <c:pt idx="6">
                  <c:v>778.6751551187662</c:v>
                </c:pt>
                <c:pt idx="7">
                  <c:v>908.4543476385604</c:v>
                </c:pt>
                <c:pt idx="8">
                  <c:v>1038.2335401583548</c:v>
                </c:pt>
                <c:pt idx="9">
                  <c:v>1168.0127326781492</c:v>
                </c:pt>
                <c:pt idx="10">
                  <c:v>1297.7919251979436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calculs1!$H$1</c:f>
              <c:strCache>
                <c:ptCount val="1"/>
                <c:pt idx="0">
                  <c:v>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calculs1!$G$2:$G$12</c:f>
              <c:numCache>
                <c:ptCount val="11"/>
                <c:pt idx="0">
                  <c:v>0</c:v>
                </c:pt>
                <c:pt idx="1">
                  <c:v>42</c:v>
                </c:pt>
                <c:pt idx="2">
                  <c:v>84</c:v>
                </c:pt>
                <c:pt idx="3">
                  <c:v>126</c:v>
                </c:pt>
                <c:pt idx="4">
                  <c:v>168</c:v>
                </c:pt>
                <c:pt idx="5">
                  <c:v>210</c:v>
                </c:pt>
                <c:pt idx="6">
                  <c:v>252</c:v>
                </c:pt>
                <c:pt idx="7">
                  <c:v>294</c:v>
                </c:pt>
                <c:pt idx="8">
                  <c:v>336</c:v>
                </c:pt>
                <c:pt idx="9">
                  <c:v>378</c:v>
                </c:pt>
                <c:pt idx="10">
                  <c:v>420</c:v>
                </c:pt>
              </c:numCache>
            </c:numRef>
          </c:xVal>
          <c:yVal>
            <c:numRef>
              <c:f>calculs1!$H$2:$H$12</c:f>
              <c:numCache>
                <c:ptCount val="11"/>
                <c:pt idx="0">
                  <c:v>0</c:v>
                </c:pt>
                <c:pt idx="1">
                  <c:v>2.4042880845039463</c:v>
                </c:pt>
                <c:pt idx="2">
                  <c:v>4.8085761690078925</c:v>
                </c:pt>
                <c:pt idx="3">
                  <c:v>7.212864253511839</c:v>
                </c:pt>
                <c:pt idx="4">
                  <c:v>9.617152338015785</c:v>
                </c:pt>
                <c:pt idx="5">
                  <c:v>12.021440422519731</c:v>
                </c:pt>
                <c:pt idx="6">
                  <c:v>14.425728507023678</c:v>
                </c:pt>
                <c:pt idx="7">
                  <c:v>16.830016591527624</c:v>
                </c:pt>
                <c:pt idx="8">
                  <c:v>19.23430467603157</c:v>
                </c:pt>
                <c:pt idx="9">
                  <c:v>21.638592760535516</c:v>
                </c:pt>
                <c:pt idx="10">
                  <c:v>24.042880845039463</c:v>
                </c:pt>
              </c:numCache>
            </c:numRef>
          </c:yVal>
          <c:smooth val="1"/>
        </c:ser>
        <c:ser>
          <c:idx val="3"/>
          <c:order val="3"/>
          <c:tx>
            <c:v>1/Cw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calculs1!$I$2:$I$12</c:f>
              <c:numCache>
                <c:ptCount val="11"/>
                <c:pt idx="0">
                  <c:v>430</c:v>
                </c:pt>
                <c:pt idx="1">
                  <c:v>430</c:v>
                </c:pt>
                <c:pt idx="2">
                  <c:v>430</c:v>
                </c:pt>
                <c:pt idx="3">
                  <c:v>430</c:v>
                </c:pt>
                <c:pt idx="4">
                  <c:v>430</c:v>
                </c:pt>
                <c:pt idx="5">
                  <c:v>430</c:v>
                </c:pt>
                <c:pt idx="6">
                  <c:v>430</c:v>
                </c:pt>
                <c:pt idx="7">
                  <c:v>430</c:v>
                </c:pt>
                <c:pt idx="8">
                  <c:v>430</c:v>
                </c:pt>
                <c:pt idx="9">
                  <c:v>430</c:v>
                </c:pt>
                <c:pt idx="10">
                  <c:v>430</c:v>
                </c:pt>
              </c:numCache>
            </c:numRef>
          </c:xVal>
          <c:yVal>
            <c:numRef>
              <c:f>calculs1!$J$2:$J$12</c:f>
              <c:numCache>
                <c:ptCount val="11"/>
                <c:pt idx="0">
                  <c:v>1297.7919251979436</c:v>
                </c:pt>
                <c:pt idx="1">
                  <c:v>1170.4170207626532</c:v>
                </c:pt>
                <c:pt idx="2">
                  <c:v>1043.0421163273627</c:v>
                </c:pt>
                <c:pt idx="3">
                  <c:v>915.6672118920724</c:v>
                </c:pt>
                <c:pt idx="4">
                  <c:v>788.2923074567818</c:v>
                </c:pt>
                <c:pt idx="5">
                  <c:v>660.9174030214915</c:v>
                </c:pt>
                <c:pt idx="6">
                  <c:v>533.5424985862011</c:v>
                </c:pt>
                <c:pt idx="7">
                  <c:v>406.16759415091076</c:v>
                </c:pt>
                <c:pt idx="8">
                  <c:v>278.7926897156202</c:v>
                </c:pt>
                <c:pt idx="9">
                  <c:v>151.41778528032978</c:v>
                </c:pt>
                <c:pt idx="10">
                  <c:v>24.042880845039463</c:v>
                </c:pt>
              </c:numCache>
            </c:numRef>
          </c:yVal>
          <c:smooth val="1"/>
        </c:ser>
        <c:axId val="20906470"/>
        <c:axId val="49777303"/>
      </c:scatterChart>
      <c:valAx>
        <c:axId val="20906470"/>
        <c:scaling>
          <c:orientation val="minMax"/>
          <c:max val="1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777303"/>
        <c:crosses val="autoZero"/>
        <c:crossBetween val="midCat"/>
        <c:dispUnits/>
        <c:majorUnit val="100"/>
      </c:valAx>
      <c:valAx>
        <c:axId val="49777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0647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tensions (V)</a:t>
            </a:r>
          </a:p>
        </c:rich>
      </c:tx>
      <c:layout>
        <c:manualLayout>
          <c:xMode val="factor"/>
          <c:yMode val="factor"/>
          <c:x val="-0.382"/>
          <c:y val="0.0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66"/>
          <c:w val="0.90525"/>
          <c:h val="0.681"/>
        </c:manualLayout>
      </c:layout>
      <c:scatterChart>
        <c:scatterStyle val="smooth"/>
        <c:varyColors val="0"/>
        <c:ser>
          <c:idx val="0"/>
          <c:order val="0"/>
          <c:tx>
            <c:strRef>
              <c:f>calculs2!$D$1</c:f>
              <c:strCache>
                <c:ptCount val="1"/>
                <c:pt idx="0">
                  <c:v>uc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calculs2!$A$2:$A$200</c:f>
              <c:numCache>
                <c:ptCount val="199"/>
                <c:pt idx="0">
                  <c:v>0</c:v>
                </c:pt>
                <c:pt idx="1">
                  <c:v>5E-05</c:v>
                </c:pt>
                <c:pt idx="2">
                  <c:v>0.0001</c:v>
                </c:pt>
                <c:pt idx="3">
                  <c:v>0.00015000000000000001</c:v>
                </c:pt>
                <c:pt idx="4">
                  <c:v>0.0002</c:v>
                </c:pt>
                <c:pt idx="5">
                  <c:v>0.00025</c:v>
                </c:pt>
                <c:pt idx="6">
                  <c:v>0.00030000000000000003</c:v>
                </c:pt>
                <c:pt idx="7">
                  <c:v>0.00035000000000000005</c:v>
                </c:pt>
                <c:pt idx="8">
                  <c:v>0.0004000000000000001</c:v>
                </c:pt>
                <c:pt idx="9">
                  <c:v>0.0004500000000000001</c:v>
                </c:pt>
                <c:pt idx="10">
                  <c:v>0.0005000000000000001</c:v>
                </c:pt>
                <c:pt idx="11">
                  <c:v>0.0005500000000000001</c:v>
                </c:pt>
                <c:pt idx="12">
                  <c:v>0.0006000000000000002</c:v>
                </c:pt>
                <c:pt idx="13">
                  <c:v>0.0006500000000000002</c:v>
                </c:pt>
                <c:pt idx="14">
                  <c:v>0.0007000000000000002</c:v>
                </c:pt>
                <c:pt idx="15">
                  <c:v>0.0007500000000000002</c:v>
                </c:pt>
                <c:pt idx="16">
                  <c:v>0.0008000000000000003</c:v>
                </c:pt>
                <c:pt idx="17">
                  <c:v>0.0008500000000000003</c:v>
                </c:pt>
                <c:pt idx="18">
                  <c:v>0.0009000000000000003</c:v>
                </c:pt>
                <c:pt idx="19">
                  <c:v>0.0009500000000000003</c:v>
                </c:pt>
                <c:pt idx="20">
                  <c:v>0.0010000000000000002</c:v>
                </c:pt>
                <c:pt idx="21">
                  <c:v>0.0010500000000000002</c:v>
                </c:pt>
                <c:pt idx="22">
                  <c:v>0.0011</c:v>
                </c:pt>
                <c:pt idx="23">
                  <c:v>0.00115</c:v>
                </c:pt>
                <c:pt idx="24">
                  <c:v>0.0012</c:v>
                </c:pt>
                <c:pt idx="25">
                  <c:v>0.0012499999999999998</c:v>
                </c:pt>
                <c:pt idx="26">
                  <c:v>0.0012999999999999997</c:v>
                </c:pt>
                <c:pt idx="27">
                  <c:v>0.0013499999999999996</c:v>
                </c:pt>
                <c:pt idx="28">
                  <c:v>0.0013999999999999996</c:v>
                </c:pt>
                <c:pt idx="29">
                  <c:v>0.0014499999999999995</c:v>
                </c:pt>
                <c:pt idx="30">
                  <c:v>0.0014999999999999994</c:v>
                </c:pt>
                <c:pt idx="31">
                  <c:v>0.0015499999999999993</c:v>
                </c:pt>
                <c:pt idx="32">
                  <c:v>0.0015999999999999992</c:v>
                </c:pt>
                <c:pt idx="33">
                  <c:v>0.0016499999999999991</c:v>
                </c:pt>
                <c:pt idx="34">
                  <c:v>0.001699999999999999</c:v>
                </c:pt>
                <c:pt idx="35">
                  <c:v>0.001749999999999999</c:v>
                </c:pt>
                <c:pt idx="36">
                  <c:v>0.0017999999999999989</c:v>
                </c:pt>
                <c:pt idx="37">
                  <c:v>0.0018499999999999988</c:v>
                </c:pt>
                <c:pt idx="38">
                  <c:v>0.0018999999999999987</c:v>
                </c:pt>
                <c:pt idx="39">
                  <c:v>0.0019499999999999986</c:v>
                </c:pt>
                <c:pt idx="40">
                  <c:v>0.0019999999999999987</c:v>
                </c:pt>
                <c:pt idx="41">
                  <c:v>0.002049999999999999</c:v>
                </c:pt>
                <c:pt idx="42">
                  <c:v>0.002099999999999999</c:v>
                </c:pt>
                <c:pt idx="43">
                  <c:v>0.002149999999999999</c:v>
                </c:pt>
                <c:pt idx="44">
                  <c:v>0.0021999999999999993</c:v>
                </c:pt>
                <c:pt idx="45">
                  <c:v>0.0022499999999999994</c:v>
                </c:pt>
                <c:pt idx="46">
                  <c:v>0.0022999999999999995</c:v>
                </c:pt>
                <c:pt idx="47">
                  <c:v>0.0023499999999999997</c:v>
                </c:pt>
                <c:pt idx="48">
                  <c:v>0.0024</c:v>
                </c:pt>
                <c:pt idx="49">
                  <c:v>0.00245</c:v>
                </c:pt>
                <c:pt idx="50">
                  <c:v>0.0025</c:v>
                </c:pt>
                <c:pt idx="51">
                  <c:v>0.00255</c:v>
                </c:pt>
                <c:pt idx="52">
                  <c:v>0.0026000000000000003</c:v>
                </c:pt>
                <c:pt idx="53">
                  <c:v>0.0026500000000000004</c:v>
                </c:pt>
                <c:pt idx="54">
                  <c:v>0.0027000000000000006</c:v>
                </c:pt>
                <c:pt idx="55">
                  <c:v>0.0027500000000000007</c:v>
                </c:pt>
                <c:pt idx="56">
                  <c:v>0.002800000000000001</c:v>
                </c:pt>
                <c:pt idx="57">
                  <c:v>0.002850000000000001</c:v>
                </c:pt>
                <c:pt idx="58">
                  <c:v>0.002900000000000001</c:v>
                </c:pt>
                <c:pt idx="59">
                  <c:v>0.0029500000000000012</c:v>
                </c:pt>
                <c:pt idx="60">
                  <c:v>0.0030000000000000014</c:v>
                </c:pt>
                <c:pt idx="61">
                  <c:v>0.0030500000000000015</c:v>
                </c:pt>
                <c:pt idx="62">
                  <c:v>0.0031000000000000016</c:v>
                </c:pt>
                <c:pt idx="63">
                  <c:v>0.0031500000000000018</c:v>
                </c:pt>
                <c:pt idx="64">
                  <c:v>0.003200000000000002</c:v>
                </c:pt>
                <c:pt idx="65">
                  <c:v>0.003250000000000002</c:v>
                </c:pt>
                <c:pt idx="66">
                  <c:v>0.003300000000000002</c:v>
                </c:pt>
                <c:pt idx="67">
                  <c:v>0.0033500000000000023</c:v>
                </c:pt>
                <c:pt idx="68">
                  <c:v>0.0034000000000000024</c:v>
                </c:pt>
                <c:pt idx="69">
                  <c:v>0.0034500000000000025</c:v>
                </c:pt>
                <c:pt idx="70">
                  <c:v>0.0035000000000000027</c:v>
                </c:pt>
                <c:pt idx="71">
                  <c:v>0.003550000000000003</c:v>
                </c:pt>
                <c:pt idx="72">
                  <c:v>0.003600000000000003</c:v>
                </c:pt>
                <c:pt idx="73">
                  <c:v>0.003650000000000003</c:v>
                </c:pt>
                <c:pt idx="74">
                  <c:v>0.003700000000000003</c:v>
                </c:pt>
                <c:pt idx="75">
                  <c:v>0.0037500000000000033</c:v>
                </c:pt>
                <c:pt idx="76">
                  <c:v>0.0038000000000000035</c:v>
                </c:pt>
                <c:pt idx="77">
                  <c:v>0.0038500000000000036</c:v>
                </c:pt>
                <c:pt idx="78">
                  <c:v>0.0039000000000000037</c:v>
                </c:pt>
                <c:pt idx="79">
                  <c:v>0.003950000000000004</c:v>
                </c:pt>
                <c:pt idx="80">
                  <c:v>0.0040000000000000036</c:v>
                </c:pt>
                <c:pt idx="81">
                  <c:v>0.004050000000000003</c:v>
                </c:pt>
                <c:pt idx="82">
                  <c:v>0.004100000000000003</c:v>
                </c:pt>
                <c:pt idx="83">
                  <c:v>0.004150000000000003</c:v>
                </c:pt>
                <c:pt idx="84">
                  <c:v>0.004200000000000002</c:v>
                </c:pt>
                <c:pt idx="85">
                  <c:v>0.004250000000000002</c:v>
                </c:pt>
                <c:pt idx="86">
                  <c:v>0.004300000000000002</c:v>
                </c:pt>
                <c:pt idx="87">
                  <c:v>0.0043500000000000014</c:v>
                </c:pt>
                <c:pt idx="88">
                  <c:v>0.004400000000000001</c:v>
                </c:pt>
                <c:pt idx="89">
                  <c:v>0.004450000000000001</c:v>
                </c:pt>
                <c:pt idx="90">
                  <c:v>0.0045000000000000005</c:v>
                </c:pt>
                <c:pt idx="91">
                  <c:v>0.00455</c:v>
                </c:pt>
                <c:pt idx="92">
                  <c:v>0.0046</c:v>
                </c:pt>
                <c:pt idx="93">
                  <c:v>0.00465</c:v>
                </c:pt>
                <c:pt idx="94">
                  <c:v>0.004699999999999999</c:v>
                </c:pt>
                <c:pt idx="95">
                  <c:v>0.004749999999999999</c:v>
                </c:pt>
                <c:pt idx="96">
                  <c:v>0.004799999999999999</c:v>
                </c:pt>
                <c:pt idx="97">
                  <c:v>0.004849999999999998</c:v>
                </c:pt>
                <c:pt idx="98">
                  <c:v>0.004899999999999998</c:v>
                </c:pt>
                <c:pt idx="99">
                  <c:v>0.004949999999999998</c:v>
                </c:pt>
                <c:pt idx="100">
                  <c:v>0.0049999999999999975</c:v>
                </c:pt>
                <c:pt idx="101">
                  <c:v>0.005049999999999997</c:v>
                </c:pt>
                <c:pt idx="102">
                  <c:v>0.005099999999999997</c:v>
                </c:pt>
                <c:pt idx="103">
                  <c:v>0.005149999999999997</c:v>
                </c:pt>
                <c:pt idx="104">
                  <c:v>0.005199999999999996</c:v>
                </c:pt>
                <c:pt idx="105">
                  <c:v>0.005249999999999996</c:v>
                </c:pt>
                <c:pt idx="106">
                  <c:v>0.005299999999999996</c:v>
                </c:pt>
                <c:pt idx="107">
                  <c:v>0.005349999999999995</c:v>
                </c:pt>
                <c:pt idx="108">
                  <c:v>0.005399999999999995</c:v>
                </c:pt>
                <c:pt idx="109">
                  <c:v>0.005449999999999995</c:v>
                </c:pt>
                <c:pt idx="110">
                  <c:v>0.0054999999999999945</c:v>
                </c:pt>
                <c:pt idx="111">
                  <c:v>0.005549999999999994</c:v>
                </c:pt>
                <c:pt idx="112">
                  <c:v>0.005599999999999994</c:v>
                </c:pt>
                <c:pt idx="113">
                  <c:v>0.005649999999999994</c:v>
                </c:pt>
                <c:pt idx="114">
                  <c:v>0.005699999999999993</c:v>
                </c:pt>
                <c:pt idx="115">
                  <c:v>0.005749999999999993</c:v>
                </c:pt>
                <c:pt idx="116">
                  <c:v>0.005799999999999993</c:v>
                </c:pt>
                <c:pt idx="117">
                  <c:v>0.005849999999999992</c:v>
                </c:pt>
                <c:pt idx="118">
                  <c:v>0.005899999999999992</c:v>
                </c:pt>
                <c:pt idx="119">
                  <c:v>0.005949999999999992</c:v>
                </c:pt>
                <c:pt idx="120">
                  <c:v>0.0059999999999999915</c:v>
                </c:pt>
                <c:pt idx="121">
                  <c:v>0.006049999999999991</c:v>
                </c:pt>
                <c:pt idx="122">
                  <c:v>0.006099999999999991</c:v>
                </c:pt>
                <c:pt idx="123">
                  <c:v>0.0061499999999999905</c:v>
                </c:pt>
                <c:pt idx="124">
                  <c:v>0.00619999999999999</c:v>
                </c:pt>
                <c:pt idx="125">
                  <c:v>0.00624999999999999</c:v>
                </c:pt>
                <c:pt idx="126">
                  <c:v>0.00629999999999999</c:v>
                </c:pt>
                <c:pt idx="127">
                  <c:v>0.006349999999999989</c:v>
                </c:pt>
                <c:pt idx="128">
                  <c:v>0.006399999999999989</c:v>
                </c:pt>
                <c:pt idx="129">
                  <c:v>0.006449999999999989</c:v>
                </c:pt>
                <c:pt idx="130">
                  <c:v>0.006499999999999988</c:v>
                </c:pt>
                <c:pt idx="131">
                  <c:v>0.006549999999999988</c:v>
                </c:pt>
                <c:pt idx="132">
                  <c:v>0.006599999999999988</c:v>
                </c:pt>
                <c:pt idx="133">
                  <c:v>0.0066499999999999875</c:v>
                </c:pt>
                <c:pt idx="134">
                  <c:v>0.006699999999999987</c:v>
                </c:pt>
                <c:pt idx="135">
                  <c:v>0.006749999999999987</c:v>
                </c:pt>
                <c:pt idx="136">
                  <c:v>0.006799999999999987</c:v>
                </c:pt>
                <c:pt idx="137">
                  <c:v>0.006849999999999986</c:v>
                </c:pt>
                <c:pt idx="138">
                  <c:v>0.006899999999999986</c:v>
                </c:pt>
                <c:pt idx="139">
                  <c:v>0.006949999999999986</c:v>
                </c:pt>
                <c:pt idx="140">
                  <c:v>0.006999999999999985</c:v>
                </c:pt>
                <c:pt idx="141">
                  <c:v>0.007049999999999985</c:v>
                </c:pt>
                <c:pt idx="142">
                  <c:v>0.007099999999999985</c:v>
                </c:pt>
                <c:pt idx="143">
                  <c:v>0.0071499999999999845</c:v>
                </c:pt>
                <c:pt idx="144">
                  <c:v>0.007199999999999984</c:v>
                </c:pt>
                <c:pt idx="145">
                  <c:v>0.007249999999999984</c:v>
                </c:pt>
                <c:pt idx="146">
                  <c:v>0.007299999999999984</c:v>
                </c:pt>
                <c:pt idx="147">
                  <c:v>0.007349999999999983</c:v>
                </c:pt>
                <c:pt idx="148">
                  <c:v>0.007399999999999983</c:v>
                </c:pt>
                <c:pt idx="149">
                  <c:v>0.007449999999999983</c:v>
                </c:pt>
                <c:pt idx="150">
                  <c:v>0.007499999999999982</c:v>
                </c:pt>
                <c:pt idx="151">
                  <c:v>0.007549999999999982</c:v>
                </c:pt>
                <c:pt idx="152">
                  <c:v>0.007599999999999982</c:v>
                </c:pt>
                <c:pt idx="153">
                  <c:v>0.0076499999999999815</c:v>
                </c:pt>
                <c:pt idx="154">
                  <c:v>0.007699999999999981</c:v>
                </c:pt>
                <c:pt idx="155">
                  <c:v>0.007749999999999981</c:v>
                </c:pt>
                <c:pt idx="156">
                  <c:v>0.0077999999999999806</c:v>
                </c:pt>
                <c:pt idx="157">
                  <c:v>0.00784999999999998</c:v>
                </c:pt>
                <c:pt idx="158">
                  <c:v>0.00789999999999998</c:v>
                </c:pt>
                <c:pt idx="159">
                  <c:v>0.00794999999999998</c:v>
                </c:pt>
                <c:pt idx="160">
                  <c:v>0.00799999999999998</c:v>
                </c:pt>
                <c:pt idx="161">
                  <c:v>0.008049999999999979</c:v>
                </c:pt>
                <c:pt idx="162">
                  <c:v>0.008099999999999979</c:v>
                </c:pt>
                <c:pt idx="163">
                  <c:v>0.008149999999999978</c:v>
                </c:pt>
                <c:pt idx="164">
                  <c:v>0.008199999999999978</c:v>
                </c:pt>
                <c:pt idx="165">
                  <c:v>0.008249999999999978</c:v>
                </c:pt>
                <c:pt idx="166">
                  <c:v>0.008299999999999978</c:v>
                </c:pt>
                <c:pt idx="167">
                  <c:v>0.008349999999999977</c:v>
                </c:pt>
                <c:pt idx="168">
                  <c:v>0.008399999999999977</c:v>
                </c:pt>
                <c:pt idx="169">
                  <c:v>0.008449999999999977</c:v>
                </c:pt>
                <c:pt idx="170">
                  <c:v>0.008499999999999976</c:v>
                </c:pt>
                <c:pt idx="171">
                  <c:v>0.008549999999999976</c:v>
                </c:pt>
                <c:pt idx="172">
                  <c:v>0.008599999999999976</c:v>
                </c:pt>
                <c:pt idx="173">
                  <c:v>0.008649999999999975</c:v>
                </c:pt>
                <c:pt idx="174">
                  <c:v>0.008699999999999975</c:v>
                </c:pt>
                <c:pt idx="175">
                  <c:v>0.008749999999999975</c:v>
                </c:pt>
                <c:pt idx="176">
                  <c:v>0.008799999999999975</c:v>
                </c:pt>
                <c:pt idx="177">
                  <c:v>0.008849999999999974</c:v>
                </c:pt>
                <c:pt idx="178">
                  <c:v>0.008899999999999974</c:v>
                </c:pt>
                <c:pt idx="179">
                  <c:v>0.008949999999999974</c:v>
                </c:pt>
                <c:pt idx="180">
                  <c:v>0.008999999999999973</c:v>
                </c:pt>
                <c:pt idx="181">
                  <c:v>0.009049999999999973</c:v>
                </c:pt>
                <c:pt idx="182">
                  <c:v>0.009099999999999973</c:v>
                </c:pt>
                <c:pt idx="183">
                  <c:v>0.009149999999999972</c:v>
                </c:pt>
                <c:pt idx="184">
                  <c:v>0.009199999999999972</c:v>
                </c:pt>
                <c:pt idx="185">
                  <c:v>0.009249999999999972</c:v>
                </c:pt>
                <c:pt idx="186">
                  <c:v>0.009299999999999971</c:v>
                </c:pt>
                <c:pt idx="187">
                  <c:v>0.009349999999999971</c:v>
                </c:pt>
                <c:pt idx="188">
                  <c:v>0.009399999999999971</c:v>
                </c:pt>
                <c:pt idx="189">
                  <c:v>0.00944999999999997</c:v>
                </c:pt>
                <c:pt idx="190">
                  <c:v>0.00949999999999997</c:v>
                </c:pt>
                <c:pt idx="191">
                  <c:v>0.00954999999999997</c:v>
                </c:pt>
                <c:pt idx="192">
                  <c:v>0.00959999999999997</c:v>
                </c:pt>
                <c:pt idx="193">
                  <c:v>0.00964999999999997</c:v>
                </c:pt>
                <c:pt idx="194">
                  <c:v>0.009699999999999969</c:v>
                </c:pt>
                <c:pt idx="195">
                  <c:v>0.009749999999999969</c:v>
                </c:pt>
                <c:pt idx="196">
                  <c:v>0.009799999999999968</c:v>
                </c:pt>
                <c:pt idx="197">
                  <c:v>0.009849999999999968</c:v>
                </c:pt>
                <c:pt idx="198">
                  <c:v>0.009899999999999968</c:v>
                </c:pt>
              </c:numCache>
            </c:numRef>
          </c:xVal>
          <c:yVal>
            <c:numRef>
              <c:f>calculs2!$D$2:$D$200</c:f>
              <c:numCache>
                <c:ptCount val="199"/>
                <c:pt idx="0">
                  <c:v>0.05113945645573558</c:v>
                </c:pt>
                <c:pt idx="1">
                  <c:v>5.1901114486990645</c:v>
                </c:pt>
                <c:pt idx="2">
                  <c:v>10.29579261939</c:v>
                </c:pt>
                <c:pt idx="3">
                  <c:v>15.33543370631381</c:v>
                </c:pt>
                <c:pt idx="4">
                  <c:v>20.276709046761482</c:v>
                </c:pt>
                <c:pt idx="5">
                  <c:v>25.08792392334086</c:v>
                </c:pt>
                <c:pt idx="6">
                  <c:v>29.738217862728874</c:v>
                </c:pt>
                <c:pt idx="7">
                  <c:v>34.19776258334953</c:v>
                </c:pt>
                <c:pt idx="8">
                  <c:v>38.43795332228657</c:v>
                </c:pt>
                <c:pt idx="9">
                  <c:v>42.431592314206135</c:v>
                </c:pt>
                <c:pt idx="10">
                  <c:v>46.15306324540499</c:v>
                </c:pt>
                <c:pt idx="11">
                  <c:v>49.578495563986955</c:v>
                </c:pt>
                <c:pt idx="12">
                  <c:v>52.68591759223666</c:v>
                </c:pt>
                <c:pt idx="13">
                  <c:v>55.45539745908485</c:v>
                </c:pt>
                <c:pt idx="14">
                  <c:v>57.86917094868538</c:v>
                </c:pt>
                <c:pt idx="15">
                  <c:v>59.91175544504734</c:v>
                </c:pt>
                <c:pt idx="16">
                  <c:v>61.57004924184974</c:v>
                </c:pt>
                <c:pt idx="17">
                  <c:v>62.83341558043787</c:v>
                </c:pt>
                <c:pt idx="18">
                  <c:v>63.69375087695829</c:v>
                </c:pt>
                <c:pt idx="19">
                  <c:v>64.14553670100449</c:v>
                </c:pt>
                <c:pt idx="20">
                  <c:v>64.18587517236773</c:v>
                </c:pt>
                <c:pt idx="21">
                  <c:v>63.81450754884854</c:v>
                </c:pt>
                <c:pt idx="22">
                  <c:v>63.03381588590124</c:v>
                </c:pt>
                <c:pt idx="23">
                  <c:v>61.84880775746629</c:v>
                </c:pt>
                <c:pt idx="24">
                  <c:v>60.26708413599522</c:v>
                </c:pt>
                <c:pt idx="25">
                  <c:v>58.29879063769455</c:v>
                </c:pt>
                <c:pt idx="26">
                  <c:v>55.95655244571544</c:v>
                </c:pt>
                <c:pt idx="27">
                  <c:v>53.25539332870971</c:v>
                </c:pt>
                <c:pt idx="28">
                  <c:v>50.21263927418989</c:v>
                </c:pt>
                <c:pt idx="29">
                  <c:v>46.84780735481583</c:v>
                </c:pt>
                <c:pt idx="30">
                  <c:v>43.18248054045033</c:v>
                </c:pt>
                <c:pt idx="31">
                  <c:v>39.240169258974205</c:v>
                </c:pt>
                <c:pt idx="32">
                  <c:v>35.04616059384859</c:v>
                </c:pt>
                <c:pt idx="33">
                  <c:v>30.627356085712833</c:v>
                </c:pt>
                <c:pt idx="34">
                  <c:v>26.012099178404192</c:v>
                </c:pt>
                <c:pt idx="35">
                  <c:v>21.229993416208462</c:v>
                </c:pt>
                <c:pt idx="36">
                  <c:v>16.31171255847504</c:v>
                </c:pt>
                <c:pt idx="37">
                  <c:v>11.288803829574332</c:v>
                </c:pt>
                <c:pt idx="38">
                  <c:v>6.193485566206935</c:v>
                </c:pt>
                <c:pt idx="39">
                  <c:v>1.0584405600113653</c:v>
                </c:pt>
                <c:pt idx="40">
                  <c:v>-4.08339357897171</c:v>
                </c:pt>
                <c:pt idx="41">
                  <c:v>-9.199035693311512</c:v>
                </c:pt>
                <c:pt idx="42">
                  <c:v>-14.25567262852418</c:v>
                </c:pt>
                <c:pt idx="43">
                  <c:v>-19.220869705792204</c:v>
                </c:pt>
                <c:pt idx="44">
                  <c:v>-24.062778767035468</c:v>
                </c:pt>
                <c:pt idx="45">
                  <c:v>-28.750342457874552</c:v>
                </c:pt>
                <c:pt idx="46">
                  <c:v>-33.253493438158884</c:v>
                </c:pt>
                <c:pt idx="47">
                  <c:v>-37.54334724226761</c:v>
                </c:pt>
                <c:pt idx="48">
                  <c:v>-41.59238755212362</c:v>
                </c:pt>
                <c:pt idx="49">
                  <c:v>-45.374642694527495</c:v>
                </c:pt>
                <c:pt idx="50">
                  <c:v>-48.86585223070907</c:v>
                </c:pt>
                <c:pt idx="51">
                  <c:v>-52.04362256954419</c:v>
                </c:pt>
                <c:pt idx="52">
                  <c:v>-54.88757060629018</c:v>
                </c:pt>
                <c:pt idx="53">
                  <c:v>-57.37945446550159</c:v>
                </c:pt>
                <c:pt idx="54">
                  <c:v>-59.50329050950384</c:v>
                </c:pt>
                <c:pt idx="55">
                  <c:v>-61.245455861900886</c:v>
                </c:pt>
                <c:pt idx="56">
                  <c:v>-62.59477578850162</c:v>
                </c:pt>
                <c:pt idx="57">
                  <c:v>-63.54259537517989</c:v>
                </c:pt>
                <c:pt idx="58">
                  <c:v>-64.08283504290627</c:v>
                </c:pt>
                <c:pt idx="59">
                  <c:v>-64.21202954386254</c:v>
                </c:pt>
                <c:pt idx="60">
                  <c:v>-63.9293501885072</c:v>
                </c:pt>
                <c:pt idx="61">
                  <c:v>-63.23661016102109</c:v>
                </c:pt>
                <c:pt idx="62">
                  <c:v>-62.13825288903872</c:v>
                </c:pt>
                <c:pt idx="63">
                  <c:v>-60.64132354226476</c:v>
                </c:pt>
                <c:pt idx="64">
                  <c:v>-58.75542384279183</c:v>
                </c:pt>
                <c:pt idx="65">
                  <c:v>-56.492650476978504</c:v>
                </c:pt>
                <c:pt idx="66">
                  <c:v>-53.86751750393107</c:v>
                </c:pt>
                <c:pt idx="67">
                  <c:v>-50.89686325828279</c:v>
                </c:pt>
                <c:pt idx="68">
                  <c:v>-47.59974234442191</c:v>
                </c:pt>
                <c:pt idx="69">
                  <c:v>-43.9973034149477</c:v>
                </c:pt>
                <c:pt idx="70">
                  <c:v>-40.11265351731761</c:v>
                </c:pt>
                <c:pt idx="71">
                  <c:v>-35.97070987880396</c:v>
                </c:pt>
                <c:pt idx="72">
                  <c:v>-31.59804008045241</c:v>
                </c:pt>
                <c:pt idx="73">
                  <c:v>-27.022691645211882</c:v>
                </c:pt>
                <c:pt idx="74">
                  <c:v>-22.274012133304005</c:v>
                </c:pt>
                <c:pt idx="75">
                  <c:v>-17.38246089879142</c:v>
                </c:pt>
                <c:pt idx="76">
                  <c:v>-12.379413714790422</c:v>
                </c:pt>
                <c:pt idx="77">
                  <c:v>-7.29696152051631</c:v>
                </c:pt>
                <c:pt idx="78">
                  <c:v>-2.167704581054135</c:v>
                </c:pt>
                <c:pt idx="79">
                  <c:v>2.9754566198289765</c:v>
                </c:pt>
                <c:pt idx="80">
                  <c:v>8.099532412557167</c:v>
                </c:pt>
                <c:pt idx="81">
                  <c:v>13.171655546682624</c:v>
                </c:pt>
                <c:pt idx="82">
                  <c:v>18.159292010591333</c:v>
                </c:pt>
                <c:pt idx="83">
                  <c:v>23.03044971372238</c:v>
                </c:pt>
                <c:pt idx="84">
                  <c:v>27.753883692754265</c:v>
                </c:pt>
                <c:pt idx="85">
                  <c:v>32.29929652550934</c:v>
                </c:pt>
                <c:pt idx="86">
                  <c:v>36.63753266706473</c:v>
                </c:pt>
                <c:pt idx="87">
                  <c:v>40.74076546154449</c:v>
                </c:pt>
                <c:pt idx="88">
                  <c:v>44.582675630046964</c:v>
                </c:pt>
                <c:pt idx="89">
                  <c:v>48.138620089836024</c:v>
                </c:pt>
                <c:pt idx="90">
                  <c:v>51.3857900219429</c:v>
                </c:pt>
                <c:pt idx="91">
                  <c:v>54.30335717328891</c:v>
                </c:pt>
                <c:pt idx="92">
                  <c:v>56.87260745490645</c:v>
                </c:pt>
                <c:pt idx="93">
                  <c:v>59.07706097932217</c:v>
                </c:pt>
                <c:pt idx="94">
                  <c:v>60.90257776714885</c:v>
                </c:pt>
                <c:pt idx="95">
                  <c:v>62.33744844485471</c:v>
                </c:pt>
                <c:pt idx="96">
                  <c:v>63.372469351949114</c:v>
                </c:pt>
                <c:pt idx="97">
                  <c:v>64.0010015758265</c:v>
                </c:pt>
                <c:pt idx="98">
                  <c:v>64.21901353560237</c:v>
                </c:pt>
                <c:pt idx="99">
                  <c:v>64.02510684179684</c:v>
                </c:pt>
                <c:pt idx="100">
                  <c:v>63.420525265994634</c:v>
                </c:pt>
                <c:pt idx="101">
                  <c:v>62.40914676294734</c:v>
                </c:pt>
                <c:pt idx="102">
                  <c:v>60.99745859629076</c:v>
                </c:pt>
                <c:pt idx="103">
                  <c:v>59.194515727427635</c:v>
                </c:pt>
                <c:pt idx="104">
                  <c:v>57.01188273448114</c:v>
                </c:pt>
                <c:pt idx="105">
                  <c:v>54.463559633867256</c:v>
                </c:pt>
                <c:pt idx="106">
                  <c:v>51.56589208028697</c:v>
                </c:pt>
                <c:pt idx="107">
                  <c:v>48.33746652114102</c:v>
                </c:pt>
                <c:pt idx="108">
                  <c:v>44.79899097787493</c:v>
                </c:pt>
                <c:pt idx="109">
                  <c:v>40.97316221895752</c:v>
                </c:pt>
                <c:pt idx="110">
                  <c:v>36.8845201764812</c:v>
                </c:pt>
                <c:pt idx="111">
                  <c:v>32.5592905401972</c:v>
                </c:pt>
                <c:pt idx="112">
                  <c:v>28.025216538631142</c:v>
                </c:pt>
                <c:pt idx="113">
                  <c:v>23.311380986281986</c:v>
                </c:pt>
                <c:pt idx="114">
                  <c:v>18.44801973834318</c:v>
                </c:pt>
                <c:pt idx="115">
                  <c:v>13.466327749499298</c:v>
                </c:pt>
                <c:pt idx="116">
                  <c:v>8.398258980791235</c:v>
                </c:pt>
                <c:pt idx="117">
                  <c:v>3.276321438003086</c:v>
                </c:pt>
                <c:pt idx="118">
                  <c:v>-1.8666313437484257</c:v>
                </c:pt>
                <c:pt idx="119">
                  <c:v>-6.9976110317459606</c:v>
                </c:pt>
                <c:pt idx="120">
                  <c:v>-12.083706092032966</c:v>
                </c:pt>
                <c:pt idx="121">
                  <c:v>-17.09229289316641</c:v>
                </c:pt>
                <c:pt idx="122">
                  <c:v>-21.991244963282554</c:v>
                </c:pt>
                <c:pt idx="123">
                  <c:v>-26.749139058242605</c:v>
                </c:pt>
                <c:pt idx="124">
                  <c:v>-31.3354567190797</c:v>
                </c:pt>
                <c:pt idx="125">
                  <c:v>-35.720780025901604</c:v>
                </c:pt>
                <c:pt idx="126">
                  <c:v>-39.876980292629014</c:v>
                </c:pt>
                <c:pt idx="127">
                  <c:v>-43.777398492228826</c:v>
                </c:pt>
                <c:pt idx="128">
                  <c:v>-47.397016255144614</c:v>
                </c:pt>
                <c:pt idx="129">
                  <c:v>-50.71261634409269</c:v>
                </c:pt>
                <c:pt idx="130">
                  <c:v>-53.70293157589379</c:v>
                </c:pt>
                <c:pt idx="131">
                  <c:v>-56.34878123511409</c:v>
                </c:pt>
                <c:pt idx="132">
                  <c:v>-58.633194104520534</c:v>
                </c:pt>
                <c:pt idx="133">
                  <c:v>-60.54151732319883</c:v>
                </c:pt>
                <c:pt idx="134">
                  <c:v>-62.061510374087796</c:v>
                </c:pt>
                <c:pt idx="135">
                  <c:v>-63.18342359806771</c:v>
                </c:pt>
                <c:pt idx="136">
                  <c:v>-63.900060730991676</c:v>
                </c:pt>
                <c:pt idx="137">
                  <c:v>-64.20682506252969</c:v>
                </c:pt>
                <c:pt idx="138">
                  <c:v>-64.10174892075008</c:v>
                </c:pt>
                <c:pt idx="139">
                  <c:v>-63.58550629331573</c:v>
                </c:pt>
                <c:pt idx="140">
                  <c:v>-62.661408504339335</c:v>
                </c:pt>
                <c:pt idx="141">
                  <c:v>-61.335382974627535</c:v>
                </c:pt>
                <c:pt idx="142">
                  <c:v>-59.61593520155162</c:v>
                </c:pt>
                <c:pt idx="143">
                  <c:v>-57.5140942024165</c:v>
                </c:pt>
                <c:pt idx="144">
                  <c:v>-55.043341771269446</c:v>
                </c:pt>
                <c:pt idx="145">
                  <c:v>-52.21952600291508</c:v>
                </c:pt>
                <c:pt idx="146">
                  <c:v>-49.06075963881769</c:v>
                </c:pt>
                <c:pt idx="147">
                  <c:v>-45.58730388692866</c:v>
                </c:pt>
                <c:pt idx="148">
                  <c:v>-41.82143846065092</c:v>
                </c:pt>
                <c:pt idx="149">
                  <c:v>-37.78731867054684</c:v>
                </c:pt>
                <c:pt idx="150">
                  <c:v>-33.51082048544306</c:v>
                </c:pt>
                <c:pt idx="151">
                  <c:v>-29.019374556753682</c:v>
                </c:pt>
                <c:pt idx="152">
                  <c:v>-24.341790270635858</c:v>
                </c:pt>
                <c:pt idx="153">
                  <c:v>-19.50807095655654</c:v>
                </c:pt>
                <c:pt idx="154">
                  <c:v>-14.549221437573962</c:v>
                </c:pt>
                <c:pt idx="155">
                  <c:v>-9.4970491567601</c:v>
                </c:pt>
                <c:pt idx="156">
                  <c:v>-4.383960155394622</c:v>
                </c:pt>
                <c:pt idx="157">
                  <c:v>0.7572487884169287</c:v>
                </c:pt>
                <c:pt idx="158">
                  <c:v>5.893600527419846</c:v>
                </c:pt>
                <c:pt idx="159">
                  <c:v>10.992149069824992</c:v>
                </c:pt>
                <c:pt idx="160">
                  <c:v>16.020190904083677</c:v>
                </c:pt>
                <c:pt idx="161">
                  <c:v>20.945474768326697</c:v>
                </c:pt>
                <c:pt idx="162">
                  <c:v>25.736408518947854</c:v>
                </c:pt>
                <c:pt idx="163">
                  <c:v>30.36226177141922</c:v>
                </c:pt>
                <c:pt idx="164">
                  <c:v>34.79336301354344</c:v>
                </c:pt>
                <c:pt idx="165">
                  <c:v>39.0012899268038</c:v>
                </c:pt>
                <c:pt idx="166">
                  <c:v>42.95905169503776</c:v>
                </c:pt>
                <c:pt idx="167">
                  <c:v>46.6412621310554</c:v>
                </c:pt>
                <c:pt idx="168">
                  <c:v>50.0243025107204</c:v>
                </c:pt>
                <c:pt idx="169">
                  <c:v>53.08647307003002</c:v>
                </c:pt>
                <c:pt idx="170">
                  <c:v>55.808132193450504</c:v>
                </c:pt>
                <c:pt idx="171">
                  <c:v>58.17182240071387</c:v>
                </c:pt>
                <c:pt idx="172">
                  <c:v>60.162382323962625</c:v>
                </c:pt>
                <c:pt idx="173">
                  <c:v>61.76704395698933</c:v>
                </c:pt>
                <c:pt idx="174">
                  <c:v>62.97551455278748</c:v>
                </c:pt>
                <c:pt idx="175">
                  <c:v>63.7800426440998</c:v>
                </c:pt>
                <c:pt idx="176">
                  <c:v>64.17546776349002</c:v>
                </c:pt>
                <c:pt idx="177">
                  <c:v>64.15925354401936</c:v>
                </c:pt>
                <c:pt idx="178">
                  <c:v>63.731503988211166</c:v>
                </c:pt>
                <c:pt idx="179">
                  <c:v>62.894962800949656</c:v>
                </c:pt>
                <c:pt idx="180">
                  <c:v>61.65499579059207</c:v>
                </c:pt>
                <c:pt idx="181">
                  <c:v>60.019556451178104</c:v>
                </c:pt>
                <c:pt idx="182">
                  <c:v>57.99913494650221</c:v>
                </c:pt>
                <c:pt idx="183">
                  <c:v>55.606690823278875</c:v>
                </c:pt>
                <c:pt idx="184">
                  <c:v>52.857569884997595</c:v>
                </c:pt>
                <c:pt idx="185">
                  <c:v>49.76940575966172</c:v>
                </c:pt>
                <c:pt idx="186">
                  <c:v>46.36200679278317</c:v>
                </c:pt>
                <c:pt idx="187">
                  <c:v>42.65722899113277</c:v>
                </c:pt>
                <c:pt idx="188">
                  <c:v>38.67883583222063</c:v>
                </c:pt>
                <c:pt idx="189">
                  <c:v>34.45234583872738</c:v>
                </c:pt>
                <c:pt idx="190">
                  <c:v>30.004868895586565</c:v>
                </c:pt>
                <c:pt idx="191">
                  <c:v>25.36493235962587</c:v>
                </c:pt>
                <c:pt idx="192">
                  <c:v>20.562298077148593</c:v>
                </c:pt>
                <c:pt idx="193">
                  <c:v>15.627771483155472</c:v>
                </c:pt>
                <c:pt idx="194">
                  <c:v>10.593004006697683</c:v>
                </c:pt>
                <c:pt idx="195">
                  <c:v>5.490290049788243</c:v>
                </c:pt>
                <c:pt idx="196">
                  <c:v>0.3523598421055585</c:v>
                </c:pt>
                <c:pt idx="197">
                  <c:v>-4.787830499823127</c:v>
                </c:pt>
                <c:pt idx="198">
                  <c:v>-9.897310362339631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calculs2!$C$1</c:f>
              <c:strCache>
                <c:ptCount val="1"/>
                <c:pt idx="0">
                  <c:v>uL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calculs2!$A$2:$A$200</c:f>
              <c:numCache>
                <c:ptCount val="199"/>
                <c:pt idx="0">
                  <c:v>0</c:v>
                </c:pt>
                <c:pt idx="1">
                  <c:v>5E-05</c:v>
                </c:pt>
                <c:pt idx="2">
                  <c:v>0.0001</c:v>
                </c:pt>
                <c:pt idx="3">
                  <c:v>0.00015000000000000001</c:v>
                </c:pt>
                <c:pt idx="4">
                  <c:v>0.0002</c:v>
                </c:pt>
                <c:pt idx="5">
                  <c:v>0.00025</c:v>
                </c:pt>
                <c:pt idx="6">
                  <c:v>0.00030000000000000003</c:v>
                </c:pt>
                <c:pt idx="7">
                  <c:v>0.00035000000000000005</c:v>
                </c:pt>
                <c:pt idx="8">
                  <c:v>0.0004000000000000001</c:v>
                </c:pt>
                <c:pt idx="9">
                  <c:v>0.0004500000000000001</c:v>
                </c:pt>
                <c:pt idx="10">
                  <c:v>0.0005000000000000001</c:v>
                </c:pt>
                <c:pt idx="11">
                  <c:v>0.0005500000000000001</c:v>
                </c:pt>
                <c:pt idx="12">
                  <c:v>0.0006000000000000002</c:v>
                </c:pt>
                <c:pt idx="13">
                  <c:v>0.0006500000000000002</c:v>
                </c:pt>
                <c:pt idx="14">
                  <c:v>0.0007000000000000002</c:v>
                </c:pt>
                <c:pt idx="15">
                  <c:v>0.0007500000000000002</c:v>
                </c:pt>
                <c:pt idx="16">
                  <c:v>0.0008000000000000003</c:v>
                </c:pt>
                <c:pt idx="17">
                  <c:v>0.0008500000000000003</c:v>
                </c:pt>
                <c:pt idx="18">
                  <c:v>0.0009000000000000003</c:v>
                </c:pt>
                <c:pt idx="19">
                  <c:v>0.0009500000000000003</c:v>
                </c:pt>
                <c:pt idx="20">
                  <c:v>0.0010000000000000002</c:v>
                </c:pt>
                <c:pt idx="21">
                  <c:v>0.0010500000000000002</c:v>
                </c:pt>
                <c:pt idx="22">
                  <c:v>0.0011</c:v>
                </c:pt>
                <c:pt idx="23">
                  <c:v>0.00115</c:v>
                </c:pt>
                <c:pt idx="24">
                  <c:v>0.0012</c:v>
                </c:pt>
                <c:pt idx="25">
                  <c:v>0.0012499999999999998</c:v>
                </c:pt>
                <c:pt idx="26">
                  <c:v>0.0012999999999999997</c:v>
                </c:pt>
                <c:pt idx="27">
                  <c:v>0.0013499999999999996</c:v>
                </c:pt>
                <c:pt idx="28">
                  <c:v>0.0013999999999999996</c:v>
                </c:pt>
                <c:pt idx="29">
                  <c:v>0.0014499999999999995</c:v>
                </c:pt>
                <c:pt idx="30">
                  <c:v>0.0014999999999999994</c:v>
                </c:pt>
                <c:pt idx="31">
                  <c:v>0.0015499999999999993</c:v>
                </c:pt>
                <c:pt idx="32">
                  <c:v>0.0015999999999999992</c:v>
                </c:pt>
                <c:pt idx="33">
                  <c:v>0.0016499999999999991</c:v>
                </c:pt>
                <c:pt idx="34">
                  <c:v>0.001699999999999999</c:v>
                </c:pt>
                <c:pt idx="35">
                  <c:v>0.001749999999999999</c:v>
                </c:pt>
                <c:pt idx="36">
                  <c:v>0.0017999999999999989</c:v>
                </c:pt>
                <c:pt idx="37">
                  <c:v>0.0018499999999999988</c:v>
                </c:pt>
                <c:pt idx="38">
                  <c:v>0.0018999999999999987</c:v>
                </c:pt>
                <c:pt idx="39">
                  <c:v>0.0019499999999999986</c:v>
                </c:pt>
                <c:pt idx="40">
                  <c:v>0.0019999999999999987</c:v>
                </c:pt>
                <c:pt idx="41">
                  <c:v>0.002049999999999999</c:v>
                </c:pt>
                <c:pt idx="42">
                  <c:v>0.002099999999999999</c:v>
                </c:pt>
                <c:pt idx="43">
                  <c:v>0.002149999999999999</c:v>
                </c:pt>
                <c:pt idx="44">
                  <c:v>0.0021999999999999993</c:v>
                </c:pt>
                <c:pt idx="45">
                  <c:v>0.0022499999999999994</c:v>
                </c:pt>
                <c:pt idx="46">
                  <c:v>0.0022999999999999995</c:v>
                </c:pt>
                <c:pt idx="47">
                  <c:v>0.0023499999999999997</c:v>
                </c:pt>
                <c:pt idx="48">
                  <c:v>0.0024</c:v>
                </c:pt>
                <c:pt idx="49">
                  <c:v>0.00245</c:v>
                </c:pt>
                <c:pt idx="50">
                  <c:v>0.0025</c:v>
                </c:pt>
                <c:pt idx="51">
                  <c:v>0.00255</c:v>
                </c:pt>
                <c:pt idx="52">
                  <c:v>0.0026000000000000003</c:v>
                </c:pt>
                <c:pt idx="53">
                  <c:v>0.0026500000000000004</c:v>
                </c:pt>
                <c:pt idx="54">
                  <c:v>0.0027000000000000006</c:v>
                </c:pt>
                <c:pt idx="55">
                  <c:v>0.0027500000000000007</c:v>
                </c:pt>
                <c:pt idx="56">
                  <c:v>0.002800000000000001</c:v>
                </c:pt>
                <c:pt idx="57">
                  <c:v>0.002850000000000001</c:v>
                </c:pt>
                <c:pt idx="58">
                  <c:v>0.002900000000000001</c:v>
                </c:pt>
                <c:pt idx="59">
                  <c:v>0.0029500000000000012</c:v>
                </c:pt>
                <c:pt idx="60">
                  <c:v>0.0030000000000000014</c:v>
                </c:pt>
                <c:pt idx="61">
                  <c:v>0.0030500000000000015</c:v>
                </c:pt>
                <c:pt idx="62">
                  <c:v>0.0031000000000000016</c:v>
                </c:pt>
                <c:pt idx="63">
                  <c:v>0.0031500000000000018</c:v>
                </c:pt>
                <c:pt idx="64">
                  <c:v>0.003200000000000002</c:v>
                </c:pt>
                <c:pt idx="65">
                  <c:v>0.003250000000000002</c:v>
                </c:pt>
                <c:pt idx="66">
                  <c:v>0.003300000000000002</c:v>
                </c:pt>
                <c:pt idx="67">
                  <c:v>0.0033500000000000023</c:v>
                </c:pt>
                <c:pt idx="68">
                  <c:v>0.0034000000000000024</c:v>
                </c:pt>
                <c:pt idx="69">
                  <c:v>0.0034500000000000025</c:v>
                </c:pt>
                <c:pt idx="70">
                  <c:v>0.0035000000000000027</c:v>
                </c:pt>
                <c:pt idx="71">
                  <c:v>0.003550000000000003</c:v>
                </c:pt>
                <c:pt idx="72">
                  <c:v>0.003600000000000003</c:v>
                </c:pt>
                <c:pt idx="73">
                  <c:v>0.003650000000000003</c:v>
                </c:pt>
                <c:pt idx="74">
                  <c:v>0.003700000000000003</c:v>
                </c:pt>
                <c:pt idx="75">
                  <c:v>0.0037500000000000033</c:v>
                </c:pt>
                <c:pt idx="76">
                  <c:v>0.0038000000000000035</c:v>
                </c:pt>
                <c:pt idx="77">
                  <c:v>0.0038500000000000036</c:v>
                </c:pt>
                <c:pt idx="78">
                  <c:v>0.0039000000000000037</c:v>
                </c:pt>
                <c:pt idx="79">
                  <c:v>0.003950000000000004</c:v>
                </c:pt>
                <c:pt idx="80">
                  <c:v>0.0040000000000000036</c:v>
                </c:pt>
                <c:pt idx="81">
                  <c:v>0.004050000000000003</c:v>
                </c:pt>
                <c:pt idx="82">
                  <c:v>0.004100000000000003</c:v>
                </c:pt>
                <c:pt idx="83">
                  <c:v>0.004150000000000003</c:v>
                </c:pt>
                <c:pt idx="84">
                  <c:v>0.004200000000000002</c:v>
                </c:pt>
                <c:pt idx="85">
                  <c:v>0.004250000000000002</c:v>
                </c:pt>
                <c:pt idx="86">
                  <c:v>0.004300000000000002</c:v>
                </c:pt>
                <c:pt idx="87">
                  <c:v>0.0043500000000000014</c:v>
                </c:pt>
                <c:pt idx="88">
                  <c:v>0.004400000000000001</c:v>
                </c:pt>
                <c:pt idx="89">
                  <c:v>0.004450000000000001</c:v>
                </c:pt>
                <c:pt idx="90">
                  <c:v>0.0045000000000000005</c:v>
                </c:pt>
                <c:pt idx="91">
                  <c:v>0.00455</c:v>
                </c:pt>
                <c:pt idx="92">
                  <c:v>0.0046</c:v>
                </c:pt>
                <c:pt idx="93">
                  <c:v>0.00465</c:v>
                </c:pt>
                <c:pt idx="94">
                  <c:v>0.004699999999999999</c:v>
                </c:pt>
                <c:pt idx="95">
                  <c:v>0.004749999999999999</c:v>
                </c:pt>
                <c:pt idx="96">
                  <c:v>0.004799999999999999</c:v>
                </c:pt>
                <c:pt idx="97">
                  <c:v>0.004849999999999998</c:v>
                </c:pt>
                <c:pt idx="98">
                  <c:v>0.004899999999999998</c:v>
                </c:pt>
                <c:pt idx="99">
                  <c:v>0.004949999999999998</c:v>
                </c:pt>
                <c:pt idx="100">
                  <c:v>0.0049999999999999975</c:v>
                </c:pt>
                <c:pt idx="101">
                  <c:v>0.005049999999999997</c:v>
                </c:pt>
                <c:pt idx="102">
                  <c:v>0.005099999999999997</c:v>
                </c:pt>
                <c:pt idx="103">
                  <c:v>0.005149999999999997</c:v>
                </c:pt>
                <c:pt idx="104">
                  <c:v>0.005199999999999996</c:v>
                </c:pt>
                <c:pt idx="105">
                  <c:v>0.005249999999999996</c:v>
                </c:pt>
                <c:pt idx="106">
                  <c:v>0.005299999999999996</c:v>
                </c:pt>
                <c:pt idx="107">
                  <c:v>0.005349999999999995</c:v>
                </c:pt>
                <c:pt idx="108">
                  <c:v>0.005399999999999995</c:v>
                </c:pt>
                <c:pt idx="109">
                  <c:v>0.005449999999999995</c:v>
                </c:pt>
                <c:pt idx="110">
                  <c:v>0.0054999999999999945</c:v>
                </c:pt>
                <c:pt idx="111">
                  <c:v>0.005549999999999994</c:v>
                </c:pt>
                <c:pt idx="112">
                  <c:v>0.005599999999999994</c:v>
                </c:pt>
                <c:pt idx="113">
                  <c:v>0.005649999999999994</c:v>
                </c:pt>
                <c:pt idx="114">
                  <c:v>0.005699999999999993</c:v>
                </c:pt>
                <c:pt idx="115">
                  <c:v>0.005749999999999993</c:v>
                </c:pt>
                <c:pt idx="116">
                  <c:v>0.005799999999999993</c:v>
                </c:pt>
                <c:pt idx="117">
                  <c:v>0.005849999999999992</c:v>
                </c:pt>
                <c:pt idx="118">
                  <c:v>0.005899999999999992</c:v>
                </c:pt>
                <c:pt idx="119">
                  <c:v>0.005949999999999992</c:v>
                </c:pt>
                <c:pt idx="120">
                  <c:v>0.0059999999999999915</c:v>
                </c:pt>
                <c:pt idx="121">
                  <c:v>0.006049999999999991</c:v>
                </c:pt>
                <c:pt idx="122">
                  <c:v>0.006099999999999991</c:v>
                </c:pt>
                <c:pt idx="123">
                  <c:v>0.0061499999999999905</c:v>
                </c:pt>
                <c:pt idx="124">
                  <c:v>0.00619999999999999</c:v>
                </c:pt>
                <c:pt idx="125">
                  <c:v>0.00624999999999999</c:v>
                </c:pt>
                <c:pt idx="126">
                  <c:v>0.00629999999999999</c:v>
                </c:pt>
                <c:pt idx="127">
                  <c:v>0.006349999999999989</c:v>
                </c:pt>
                <c:pt idx="128">
                  <c:v>0.006399999999999989</c:v>
                </c:pt>
                <c:pt idx="129">
                  <c:v>0.006449999999999989</c:v>
                </c:pt>
                <c:pt idx="130">
                  <c:v>0.006499999999999988</c:v>
                </c:pt>
                <c:pt idx="131">
                  <c:v>0.006549999999999988</c:v>
                </c:pt>
                <c:pt idx="132">
                  <c:v>0.006599999999999988</c:v>
                </c:pt>
                <c:pt idx="133">
                  <c:v>0.0066499999999999875</c:v>
                </c:pt>
                <c:pt idx="134">
                  <c:v>0.006699999999999987</c:v>
                </c:pt>
                <c:pt idx="135">
                  <c:v>0.006749999999999987</c:v>
                </c:pt>
                <c:pt idx="136">
                  <c:v>0.006799999999999987</c:v>
                </c:pt>
                <c:pt idx="137">
                  <c:v>0.006849999999999986</c:v>
                </c:pt>
                <c:pt idx="138">
                  <c:v>0.006899999999999986</c:v>
                </c:pt>
                <c:pt idx="139">
                  <c:v>0.006949999999999986</c:v>
                </c:pt>
                <c:pt idx="140">
                  <c:v>0.006999999999999985</c:v>
                </c:pt>
                <c:pt idx="141">
                  <c:v>0.007049999999999985</c:v>
                </c:pt>
                <c:pt idx="142">
                  <c:v>0.007099999999999985</c:v>
                </c:pt>
                <c:pt idx="143">
                  <c:v>0.0071499999999999845</c:v>
                </c:pt>
                <c:pt idx="144">
                  <c:v>0.007199999999999984</c:v>
                </c:pt>
                <c:pt idx="145">
                  <c:v>0.007249999999999984</c:v>
                </c:pt>
                <c:pt idx="146">
                  <c:v>0.007299999999999984</c:v>
                </c:pt>
                <c:pt idx="147">
                  <c:v>0.007349999999999983</c:v>
                </c:pt>
                <c:pt idx="148">
                  <c:v>0.007399999999999983</c:v>
                </c:pt>
                <c:pt idx="149">
                  <c:v>0.007449999999999983</c:v>
                </c:pt>
                <c:pt idx="150">
                  <c:v>0.007499999999999982</c:v>
                </c:pt>
                <c:pt idx="151">
                  <c:v>0.007549999999999982</c:v>
                </c:pt>
                <c:pt idx="152">
                  <c:v>0.007599999999999982</c:v>
                </c:pt>
                <c:pt idx="153">
                  <c:v>0.0076499999999999815</c:v>
                </c:pt>
                <c:pt idx="154">
                  <c:v>0.007699999999999981</c:v>
                </c:pt>
                <c:pt idx="155">
                  <c:v>0.007749999999999981</c:v>
                </c:pt>
                <c:pt idx="156">
                  <c:v>0.0077999999999999806</c:v>
                </c:pt>
                <c:pt idx="157">
                  <c:v>0.00784999999999998</c:v>
                </c:pt>
                <c:pt idx="158">
                  <c:v>0.00789999999999998</c:v>
                </c:pt>
                <c:pt idx="159">
                  <c:v>0.00794999999999998</c:v>
                </c:pt>
                <c:pt idx="160">
                  <c:v>0.00799999999999998</c:v>
                </c:pt>
                <c:pt idx="161">
                  <c:v>0.008049999999999979</c:v>
                </c:pt>
                <c:pt idx="162">
                  <c:v>0.008099999999999979</c:v>
                </c:pt>
                <c:pt idx="163">
                  <c:v>0.008149999999999978</c:v>
                </c:pt>
                <c:pt idx="164">
                  <c:v>0.008199999999999978</c:v>
                </c:pt>
                <c:pt idx="165">
                  <c:v>0.008249999999999978</c:v>
                </c:pt>
                <c:pt idx="166">
                  <c:v>0.008299999999999978</c:v>
                </c:pt>
                <c:pt idx="167">
                  <c:v>0.008349999999999977</c:v>
                </c:pt>
                <c:pt idx="168">
                  <c:v>0.008399999999999977</c:v>
                </c:pt>
                <c:pt idx="169">
                  <c:v>0.008449999999999977</c:v>
                </c:pt>
                <c:pt idx="170">
                  <c:v>0.008499999999999976</c:v>
                </c:pt>
                <c:pt idx="171">
                  <c:v>0.008549999999999976</c:v>
                </c:pt>
                <c:pt idx="172">
                  <c:v>0.008599999999999976</c:v>
                </c:pt>
                <c:pt idx="173">
                  <c:v>0.008649999999999975</c:v>
                </c:pt>
                <c:pt idx="174">
                  <c:v>0.008699999999999975</c:v>
                </c:pt>
                <c:pt idx="175">
                  <c:v>0.008749999999999975</c:v>
                </c:pt>
                <c:pt idx="176">
                  <c:v>0.008799999999999975</c:v>
                </c:pt>
                <c:pt idx="177">
                  <c:v>0.008849999999999974</c:v>
                </c:pt>
                <c:pt idx="178">
                  <c:v>0.008899999999999974</c:v>
                </c:pt>
                <c:pt idx="179">
                  <c:v>0.008949999999999974</c:v>
                </c:pt>
                <c:pt idx="180">
                  <c:v>0.008999999999999973</c:v>
                </c:pt>
                <c:pt idx="181">
                  <c:v>0.009049999999999973</c:v>
                </c:pt>
                <c:pt idx="182">
                  <c:v>0.009099999999999973</c:v>
                </c:pt>
                <c:pt idx="183">
                  <c:v>0.009149999999999972</c:v>
                </c:pt>
                <c:pt idx="184">
                  <c:v>0.009199999999999972</c:v>
                </c:pt>
                <c:pt idx="185">
                  <c:v>0.009249999999999972</c:v>
                </c:pt>
                <c:pt idx="186">
                  <c:v>0.009299999999999971</c:v>
                </c:pt>
                <c:pt idx="187">
                  <c:v>0.009349999999999971</c:v>
                </c:pt>
                <c:pt idx="188">
                  <c:v>0.009399999999999971</c:v>
                </c:pt>
                <c:pt idx="189">
                  <c:v>0.00944999999999997</c:v>
                </c:pt>
                <c:pt idx="190">
                  <c:v>0.00949999999999997</c:v>
                </c:pt>
                <c:pt idx="191">
                  <c:v>0.00954999999999997</c:v>
                </c:pt>
                <c:pt idx="192">
                  <c:v>0.00959999999999997</c:v>
                </c:pt>
                <c:pt idx="193">
                  <c:v>0.00964999999999997</c:v>
                </c:pt>
                <c:pt idx="194">
                  <c:v>0.009699999999999969</c:v>
                </c:pt>
                <c:pt idx="195">
                  <c:v>0.009749999999999969</c:v>
                </c:pt>
                <c:pt idx="196">
                  <c:v>0.009799999999999968</c:v>
                </c:pt>
                <c:pt idx="197">
                  <c:v>0.009849999999999968</c:v>
                </c:pt>
                <c:pt idx="198">
                  <c:v>0.009899999999999968</c:v>
                </c:pt>
              </c:numCache>
            </c:numRef>
          </c:xVal>
          <c:yVal>
            <c:numRef>
              <c:f>calculs2!$C$2:$C$200</c:f>
              <c:numCache>
                <c:ptCount val="199"/>
                <c:pt idx="0">
                  <c:v>0.052104748530729814</c:v>
                </c:pt>
                <c:pt idx="1">
                  <c:v>-5.184203054933521</c:v>
                </c:pt>
                <c:pt idx="2">
                  <c:v>-10.387257934929927</c:v>
                </c:pt>
                <c:pt idx="3">
                  <c:v>-15.523686047129788</c:v>
                </c:pt>
                <c:pt idx="4">
                  <c:v>-20.56054090986501</c:v>
                </c:pt>
                <c:pt idx="5">
                  <c:v>-25.465514732045136</c:v>
                </c:pt>
                <c:pt idx="6">
                  <c:v>-30.2071456443351</c:v>
                </c:pt>
                <c:pt idx="7">
                  <c:v>-34.75501950435496</c:v>
                </c:pt>
                <c:pt idx="8">
                  <c:v>-39.07996498146699</c:v>
                </c:pt>
                <c:pt idx="9">
                  <c:v>-43.15424066982167</c:v>
                </c:pt>
                <c:pt idx="10">
                  <c:v>-46.951713029467705</c:v>
                </c:pt>
                <c:pt idx="11">
                  <c:v>-50.44802401416182</c:v>
                </c:pt>
                <c:pt idx="12">
                  <c:v>-53.62074731066704</c:v>
                </c:pt>
                <c:pt idx="13">
                  <c:v>-56.44953218737712</c:v>
                </c:pt>
                <c:pt idx="14">
                  <c:v>-58.916234029581666</c:v>
                </c:pt>
                <c:pt idx="15">
                  <c:v>-61.00503072408258</c:v>
                </c:pt>
                <c:pt idx="16">
                  <c:v>-62.702524146638595</c:v>
                </c:pt>
                <c:pt idx="17">
                  <c:v>-63.99782610126869</c:v>
                </c:pt>
                <c:pt idx="18">
                  <c:v>-64.88262816017621</c:v>
                </c:pt>
                <c:pt idx="19">
                  <c:v>-65.3512549563207</c:v>
                </c:pt>
                <c:pt idx="20">
                  <c:v>-65.40070058680406</c:v>
                </c:pt>
                <c:pt idx="21">
                  <c:v>-65.03064789356961</c:v>
                </c:pt>
                <c:pt idx="22">
                  <c:v>-64.2434704977423</c:v>
                </c:pt>
                <c:pt idx="23">
                  <c:v>-63.04421757456115</c:v>
                </c:pt>
                <c:pt idx="24">
                  <c:v>-61.44058146656188</c:v>
                </c:pt>
                <c:pt idx="25">
                  <c:v>-59.442848342747595</c:v>
                </c:pt>
                <c:pt idx="26">
                  <c:v>-57.06383222023368</c:v>
                </c:pt>
                <c:pt idx="27">
                  <c:v>-54.31879277157004</c:v>
                </c:pt>
                <c:pt idx="28">
                  <c:v>-51.225337444948</c:v>
                </c:pt>
                <c:pt idx="29">
                  <c:v>-47.80330852511933</c:v>
                </c:pt>
                <c:pt idx="30">
                  <c:v>-44.07465585945121</c:v>
                </c:pt>
                <c:pt idx="31">
                  <c:v>-40.063296065486526</c:v>
                </c:pt>
                <c:pt idx="32">
                  <c:v>-35.7949591230924</c:v>
                </c:pt>
                <c:pt idx="33">
                  <c:v>-31.29702333519735</c:v>
                </c:pt>
                <c:pt idx="34">
                  <c:v>-26.598339715724414</c:v>
                </c:pt>
                <c:pt idx="35">
                  <c:v>-21.72904693114613</c:v>
                </c:pt>
                <c:pt idx="36">
                  <c:v>-16.720377982676347</c:v>
                </c:pt>
                <c:pt idx="37">
                  <c:v>-11.604459869094837</c:v>
                </c:pt>
                <c:pt idx="38">
                  <c:v>-6.41410751522138</c:v>
                </c:pt>
                <c:pt idx="39">
                  <c:v>-1.1826132878414457</c:v>
                </c:pt>
                <c:pt idx="40">
                  <c:v>4.05646655081495</c:v>
                </c:pt>
                <c:pt idx="41">
                  <c:v>9.269527082292429</c:v>
                </c:pt>
                <c:pt idx="42">
                  <c:v>14.423130283224692</c:v>
                </c:pt>
                <c:pt idx="43">
                  <c:v>19.484219506136956</c:v>
                </c:pt>
                <c:pt idx="44">
                  <c:v>24.420331513997493</c:v>
                </c:pt>
                <c:pt idx="45">
                  <c:v>29.19980470846859</c:v>
                </c:pt>
                <c:pt idx="46">
                  <c:v>33.791982216224035</c:v>
                </c:pt>
                <c:pt idx="47">
                  <c:v>38.16740853068006</c:v>
                </c:pt>
                <c:pt idx="48">
                  <c:v>42.29801844782514</c:v>
                </c:pt>
                <c:pt idx="49">
                  <c:v>46.157317084261585</c:v>
                </c:pt>
                <c:pt idx="50">
                  <c:v>49.72054982277299</c:v>
                </c:pt>
                <c:pt idx="51">
                  <c:v>52.964861095339266</c:v>
                </c:pt>
                <c:pt idx="52">
                  <c:v>55.86944098512085</c:v>
                </c:pt>
                <c:pt idx="53">
                  <c:v>58.415658707066015</c:v>
                </c:pt>
                <c:pt idx="54">
                  <c:v>60.587182110959326</c:v>
                </c:pt>
                <c:pt idx="55">
                  <c:v>62.370082440385744</c:v>
                </c:pt>
                <c:pt idx="56">
                  <c:v>63.75292367565678</c:v>
                </c:pt>
                <c:pt idx="57">
                  <c:v>64.72683588762858</c:v>
                </c:pt>
                <c:pt idx="58">
                  <c:v>65.28557213189987</c:v>
                </c:pt>
                <c:pt idx="59">
                  <c:v>65.42554851845465</c:v>
                </c:pt>
                <c:pt idx="60">
                  <c:v>65.14586719973177</c:v>
                </c:pt>
                <c:pt idx="61">
                  <c:v>64.44832212966944</c:v>
                </c:pt>
                <c:pt idx="62">
                  <c:v>63.33738755678459</c:v>
                </c:pt>
                <c:pt idx="63">
                  <c:v>61.820189325095804</c:v>
                </c:pt>
                <c:pt idx="64">
                  <c:v>59.90645916697337</c:v>
                </c:pt>
                <c:pt idx="65">
                  <c:v>57.60847228109529</c:v>
                </c:pt>
                <c:pt idx="66">
                  <c:v>54.94096859590112</c:v>
                </c:pt>
                <c:pt idx="67">
                  <c:v>51.921058223582506</c:v>
                </c:pt>
                <c:pt idx="68">
                  <c:v>48.56811171105407</c:v>
                </c:pt>
                <c:pt idx="69">
                  <c:v>44.903635791866066</c:v>
                </c:pt>
                <c:pt idx="70">
                  <c:v>40.95113543602052</c:v>
                </c:pt>
                <c:pt idx="71">
                  <c:v>36.73596308254176</c:v>
                </c:pt>
                <c:pt idx="72">
                  <c:v>32.2851560218654</c:v>
                </c:pt>
                <c:pt idx="73">
                  <c:v>27.62726297112133</c:v>
                </c:pt>
                <c:pt idx="74">
                  <c:v>22.792160954703956</c:v>
                </c:pt>
                <c:pt idx="75">
                  <c:v>17.810863664709746</c:v>
                </c:pt>
                <c:pt idx="76">
                  <c:v>12.715322530471157</c:v>
                </c:pt>
                <c:pt idx="77">
                  <c:v>7.538221773182593</c:v>
                </c:pt>
                <c:pt idx="78">
                  <c:v>2.312768760195143</c:v>
                </c:pt>
                <c:pt idx="79">
                  <c:v>-2.9275189962942494</c:v>
                </c:pt>
                <c:pt idx="80">
                  <c:v>-8.149028829908469</c:v>
                </c:pt>
                <c:pt idx="81">
                  <c:v>-13.318268521102103</c:v>
                </c:pt>
                <c:pt idx="82">
                  <c:v>-18.402081125593405</c:v>
                </c:pt>
                <c:pt idx="83">
                  <c:v>-23.367857652247093</c:v>
                </c:pt>
                <c:pt idx="84">
                  <c:v>-28.183746226232902</c:v>
                </c:pt>
                <c:pt idx="85">
                  <c:v>-32.81885639582991</c:v>
                </c:pt>
                <c:pt idx="86">
                  <c:v>-37.24345727239398</c:v>
                </c:pt>
                <c:pt idx="87">
                  <c:v>-41.429168232565075</c:v>
                </c:pt>
                <c:pt idx="88">
                  <c:v>-45.34914095949633</c:v>
                </c:pt>
                <c:pt idx="89">
                  <c:v>-48.9782316554423</c:v>
                </c:pt>
                <c:pt idx="90">
                  <c:v>-52.2931623210863</c:v>
                </c:pt>
                <c:pt idx="91">
                  <c:v>-55.272670067116735</c:v>
                </c:pt>
                <c:pt idx="92">
                  <c:v>-57.89764350032605</c:v>
                </c:pt>
                <c:pt idx="93">
                  <c:v>-60.15124530941397</c:v>
                </c:pt>
                <c:pt idx="94">
                  <c:v>-62.01902026419556</c:v>
                </c:pt>
                <c:pt idx="95">
                  <c:v>-63.488987935476885</c:v>
                </c:pt>
                <c:pt idx="96">
                  <c:v>-64.55171954086741</c:v>
                </c:pt>
                <c:pt idx="97">
                  <c:v>-65.20039842361845</c:v>
                </c:pt>
                <c:pt idx="98">
                  <c:v>-65.4308637765597</c:v>
                </c:pt>
                <c:pt idx="99">
                  <c:v>-65.24163733067621</c:v>
                </c:pt>
                <c:pt idx="100">
                  <c:v>-64.63393283713789</c:v>
                </c:pt>
                <c:pt idx="101">
                  <c:v>-63.61164828196123</c:v>
                </c:pt>
                <c:pt idx="102">
                  <c:v>-62.181340883240395</c:v>
                </c:pt>
                <c:pt idx="103">
                  <c:v>-60.35218503132259</c:v>
                </c:pt>
                <c:pt idx="104">
                  <c:v>-58.13591344171106</c:v>
                </c:pt>
                <c:pt idx="105">
                  <c:v>-55.546741898157435</c:v>
                </c:pt>
                <c:pt idx="106">
                  <c:v>-52.60127806866201</c:v>
                </c:pt>
                <c:pt idx="107">
                  <c:v>-49.31841497926224</c:v>
                </c:pt>
                <c:pt idx="108">
                  <c:v>-45.71920982889694</c:v>
                </c:pt>
                <c:pt idx="109">
                  <c:v>-41.82674892266296</c:v>
                </c:pt>
                <c:pt idx="110">
                  <c:v>-37.665999589819016</c:v>
                </c:pt>
                <c:pt idx="111">
                  <c:v>-33.26365003637632</c:v>
                </c:pt>
                <c:pt idx="112">
                  <c:v>-28.647938159505998</c:v>
                </c:pt>
                <c:pt idx="113">
                  <c:v>-23.84847042179542</c:v>
                </c:pt>
                <c:pt idx="114">
                  <c:v>-18.896031947144518</c:v>
                </c:pt>
                <c:pt idx="115">
                  <c:v>-13.822389056399878</c:v>
                </c:pt>
                <c:pt idx="116">
                  <c:v>-8.660085509318092</c:v>
                </c:pt>
                <c:pt idx="117">
                  <c:v>-3.442233759819272</c:v>
                </c:pt>
                <c:pt idx="118">
                  <c:v>1.7976974365223612</c:v>
                </c:pt>
                <c:pt idx="119">
                  <c:v>7.026097700405985</c:v>
                </c:pt>
                <c:pt idx="120">
                  <c:v>12.209430615145761</c:v>
                </c:pt>
                <c:pt idx="121">
                  <c:v>17.314448838595577</c:v>
                </c:pt>
                <c:pt idx="122">
                  <c:v>22.308407360869136</c:v>
                </c:pt>
                <c:pt idx="123">
                  <c:v>27.159273539960875</c:v>
                </c:pt>
                <c:pt idx="124">
                  <c:v>31.835932568040754</c:v>
                </c:pt>
                <c:pt idx="125">
                  <c:v>36.30838705050479</c:v>
                </c:pt>
                <c:pt idx="126">
                  <c:v>40.54794941762569</c:v>
                </c:pt>
                <c:pt idx="127">
                  <c:v>44.52742593462161</c:v>
                </c:pt>
                <c:pt idx="128">
                  <c:v>48.22129112985118</c:v>
                </c:pt>
                <c:pt idx="129">
                  <c:v>51.60585152230372</c:v>
                </c:pt>
                <c:pt idx="130">
                  <c:v>54.65939759819092</c:v>
                </c:pt>
                <c:pt idx="131">
                  <c:v>57.36234306181965</c:v>
                </c:pt>
                <c:pt idx="132">
                  <c:v>59.69735046755219</c:v>
                </c:pt>
                <c:pt idx="133">
                  <c:v>61.649442427015266</c:v>
                </c:pt>
                <c:pt idx="134">
                  <c:v>63.20609767824393</c:v>
                </c:pt>
                <c:pt idx="135">
                  <c:v>64.35733140054607</c:v>
                </c:pt>
                <c:pt idx="136">
                  <c:v>65.0957592599256</c:v>
                </c:pt>
                <c:pt idx="137">
                  <c:v>65.41664477425896</c:v>
                </c:pt>
                <c:pt idx="138">
                  <c:v>65.3179296944118</c:v>
                </c:pt>
                <c:pt idx="139">
                  <c:v>64.80024720642265</c:v>
                </c:pt>
                <c:pt idx="140">
                  <c:v>63.866917870071184</c:v>
                </c:pt>
                <c:pt idx="141">
                  <c:v>62.52392831988214</c:v>
                </c:pt>
                <c:pt idx="142">
                  <c:v>60.779892865182795</c:v>
                </c:pt>
                <c:pt idx="143">
                  <c:v>58.64599823552169</c:v>
                </c:pt>
                <c:pt idx="144">
                  <c:v>56.13593182586711</c:v>
                </c:pt>
                <c:pt idx="145">
                  <c:v>53.26579390184042</c:v>
                </c:pt>
                <c:pt idx="146">
                  <c:v>50.053994328124475</c:v>
                </c:pt>
                <c:pt idx="147">
                  <c:v>46.521134482459935</c:v>
                </c:pt>
                <c:pt idx="148">
                  <c:v>42.689875112665824</c:v>
                </c:pt>
                <c:pt idx="149">
                  <c:v>38.5847909842865</c:v>
                </c:pt>
                <c:pt idx="150">
                  <c:v>34.232213251195304</c:v>
                </c:pt>
                <c:pt idx="151">
                  <c:v>29.660060560233948</c:v>
                </c:pt>
                <c:pt idx="152">
                  <c:v>24.897659973229448</c:v>
                </c:pt>
                <c:pt idx="153">
                  <c:v>19.975558855044817</c:v>
                </c:pt>
                <c:pt idx="154">
                  <c:v>14.925328934265854</c:v>
                </c:pt>
                <c:pt idx="155">
                  <c:v>9.779363793333536</c:v>
                </c:pt>
                <c:pt idx="156">
                  <c:v>4.57067108707667</c:v>
                </c:pt>
                <c:pt idx="157">
                  <c:v>-0.6673391775869163</c:v>
                </c:pt>
                <c:pt idx="158">
                  <c:v>-5.901068942747637</c:v>
                </c:pt>
                <c:pt idx="159">
                  <c:v>-11.096947606812885</c:v>
                </c:pt>
                <c:pt idx="160">
                  <c:v>-16.221647355703308</c:v>
                </c:pt>
                <c:pt idx="161">
                  <c:v>-21.24229693674229</c:v>
                </c:pt>
                <c:pt idx="162">
                  <c:v>-26.126692504033333</c:v>
                </c:pt>
                <c:pt idx="163">
                  <c:v>-30.84350418290432</c:v>
                </c:pt>
                <c:pt idx="164">
                  <c:v>-35.36247702845672</c:v>
                </c:pt>
                <c:pt idx="165">
                  <c:v>-39.654625089215614</c:v>
                </c:pt>
                <c:pt idx="166">
                  <c:v>-43.69241733110213</c:v>
                </c:pt>
                <c:pt idx="167">
                  <c:v>-47.44995422916019</c:v>
                </c:pt>
                <c:pt idx="168">
                  <c:v>-50.90313389432906</c:v>
                </c:pt>
                <c:pt idx="169">
                  <c:v>-54.02980666967774</c:v>
                </c:pt>
                <c:pt idx="170">
                  <c:v>-56.809917204479106</c:v>
                </c:pt>
                <c:pt idx="171">
                  <c:v>-59.22563309481952</c:v>
                </c:pt>
                <c:pt idx="172">
                  <c:v>-61.26145926560827</c:v>
                </c:pt>
                <c:pt idx="173">
                  <c:v>-62.90433736030847</c:v>
                </c:pt>
                <c:pt idx="174">
                  <c:v>-64.14372950087574</c:v>
                </c:pt>
                <c:pt idx="175">
                  <c:v>-64.97168588064544</c:v>
                </c:pt>
                <c:pt idx="176">
                  <c:v>-65.38289575660858</c:v>
                </c:pt>
                <c:pt idx="177">
                  <c:v>-65.37472151399781</c:v>
                </c:pt>
                <c:pt idx="178">
                  <c:v>-64.94721558468378</c:v>
                </c:pt>
                <c:pt idx="179">
                  <c:v>-64.10312011086245</c:v>
                </c:pt>
                <c:pt idx="180">
                  <c:v>-62.84784935619081</c:v>
                </c:pt>
                <c:pt idx="181">
                  <c:v>-61.189454977190415</c:v>
                </c:pt>
                <c:pt idx="182">
                  <c:v>-59.138574377678296</c:v>
                </c:pt>
                <c:pt idx="183">
                  <c:v>-56.7083624774934</c:v>
                </c:pt>
                <c:pt idx="184">
                  <c:v>-53.91440733317448</c:v>
                </c:pt>
                <c:pt idx="185">
                  <c:v>-50.77463015181951</c:v>
                </c:pt>
                <c:pt idx="186">
                  <c:v>-47.30917033946886</c:v>
                </c:pt>
                <c:pt idx="187">
                  <c:v>-43.54025632134015</c:v>
                </c:pt>
                <c:pt idx="188">
                  <c:v>-39.492062962513984</c:v>
                </c:pt>
                <c:pt idx="189">
                  <c:v>-35.190556503609386</c:v>
                </c:pt>
                <c:pt idx="190">
                  <c:v>-30.663328006079926</c:v>
                </c:pt>
                <c:pt idx="191">
                  <c:v>-25.939416375453135</c:v>
                </c:pt>
                <c:pt idx="192">
                  <c:v>-21.0491220976976</c:v>
                </c:pt>
                <c:pt idx="193">
                  <c:v>-16.02381288345817</c:v>
                </c:pt>
                <c:pt idx="194">
                  <c:v>-10.895722466817977</c:v>
                </c:pt>
                <c:pt idx="195">
                  <c:v>-5.69774384914127</c:v>
                </c:pt>
                <c:pt idx="196">
                  <c:v>-0.4632183141956774</c:v>
                </c:pt>
                <c:pt idx="197">
                  <c:v>4.774278432137439</c:v>
                </c:pt>
                <c:pt idx="198">
                  <c:v>9.981151625797976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calculs2!$B$1</c:f>
              <c:strCache>
                <c:ptCount val="1"/>
                <c:pt idx="0">
                  <c:v>uR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calculs2!$A$2:$A$200</c:f>
              <c:numCache>
                <c:ptCount val="199"/>
                <c:pt idx="0">
                  <c:v>0</c:v>
                </c:pt>
                <c:pt idx="1">
                  <c:v>5E-05</c:v>
                </c:pt>
                <c:pt idx="2">
                  <c:v>0.0001</c:v>
                </c:pt>
                <c:pt idx="3">
                  <c:v>0.00015000000000000001</c:v>
                </c:pt>
                <c:pt idx="4">
                  <c:v>0.0002</c:v>
                </c:pt>
                <c:pt idx="5">
                  <c:v>0.00025</c:v>
                </c:pt>
                <c:pt idx="6">
                  <c:v>0.00030000000000000003</c:v>
                </c:pt>
                <c:pt idx="7">
                  <c:v>0.00035000000000000005</c:v>
                </c:pt>
                <c:pt idx="8">
                  <c:v>0.0004000000000000001</c:v>
                </c:pt>
                <c:pt idx="9">
                  <c:v>0.0004500000000000001</c:v>
                </c:pt>
                <c:pt idx="10">
                  <c:v>0.0005000000000000001</c:v>
                </c:pt>
                <c:pt idx="11">
                  <c:v>0.0005500000000000001</c:v>
                </c:pt>
                <c:pt idx="12">
                  <c:v>0.0006000000000000002</c:v>
                </c:pt>
                <c:pt idx="13">
                  <c:v>0.0006500000000000002</c:v>
                </c:pt>
                <c:pt idx="14">
                  <c:v>0.0007000000000000002</c:v>
                </c:pt>
                <c:pt idx="15">
                  <c:v>0.0007500000000000002</c:v>
                </c:pt>
                <c:pt idx="16">
                  <c:v>0.0008000000000000003</c:v>
                </c:pt>
                <c:pt idx="17">
                  <c:v>0.0008500000000000003</c:v>
                </c:pt>
                <c:pt idx="18">
                  <c:v>0.0009000000000000003</c:v>
                </c:pt>
                <c:pt idx="19">
                  <c:v>0.0009500000000000003</c:v>
                </c:pt>
                <c:pt idx="20">
                  <c:v>0.0010000000000000002</c:v>
                </c:pt>
                <c:pt idx="21">
                  <c:v>0.0010500000000000002</c:v>
                </c:pt>
                <c:pt idx="22">
                  <c:v>0.0011</c:v>
                </c:pt>
                <c:pt idx="23">
                  <c:v>0.00115</c:v>
                </c:pt>
                <c:pt idx="24">
                  <c:v>0.0012</c:v>
                </c:pt>
                <c:pt idx="25">
                  <c:v>0.0012499999999999998</c:v>
                </c:pt>
                <c:pt idx="26">
                  <c:v>0.0012999999999999997</c:v>
                </c:pt>
                <c:pt idx="27">
                  <c:v>0.0013499999999999996</c:v>
                </c:pt>
                <c:pt idx="28">
                  <c:v>0.0013999999999999996</c:v>
                </c:pt>
                <c:pt idx="29">
                  <c:v>0.0014499999999999995</c:v>
                </c:pt>
                <c:pt idx="30">
                  <c:v>0.0014999999999999994</c:v>
                </c:pt>
                <c:pt idx="31">
                  <c:v>0.0015499999999999993</c:v>
                </c:pt>
                <c:pt idx="32">
                  <c:v>0.0015999999999999992</c:v>
                </c:pt>
                <c:pt idx="33">
                  <c:v>0.0016499999999999991</c:v>
                </c:pt>
                <c:pt idx="34">
                  <c:v>0.001699999999999999</c:v>
                </c:pt>
                <c:pt idx="35">
                  <c:v>0.001749999999999999</c:v>
                </c:pt>
                <c:pt idx="36">
                  <c:v>0.0017999999999999989</c:v>
                </c:pt>
                <c:pt idx="37">
                  <c:v>0.0018499999999999988</c:v>
                </c:pt>
                <c:pt idx="38">
                  <c:v>0.0018999999999999987</c:v>
                </c:pt>
                <c:pt idx="39">
                  <c:v>0.0019499999999999986</c:v>
                </c:pt>
                <c:pt idx="40">
                  <c:v>0.0019999999999999987</c:v>
                </c:pt>
                <c:pt idx="41">
                  <c:v>0.002049999999999999</c:v>
                </c:pt>
                <c:pt idx="42">
                  <c:v>0.002099999999999999</c:v>
                </c:pt>
                <c:pt idx="43">
                  <c:v>0.002149999999999999</c:v>
                </c:pt>
                <c:pt idx="44">
                  <c:v>0.0021999999999999993</c:v>
                </c:pt>
                <c:pt idx="45">
                  <c:v>0.0022499999999999994</c:v>
                </c:pt>
                <c:pt idx="46">
                  <c:v>0.0022999999999999995</c:v>
                </c:pt>
                <c:pt idx="47">
                  <c:v>0.0023499999999999997</c:v>
                </c:pt>
                <c:pt idx="48">
                  <c:v>0.0024</c:v>
                </c:pt>
                <c:pt idx="49">
                  <c:v>0.00245</c:v>
                </c:pt>
                <c:pt idx="50">
                  <c:v>0.0025</c:v>
                </c:pt>
                <c:pt idx="51">
                  <c:v>0.00255</c:v>
                </c:pt>
                <c:pt idx="52">
                  <c:v>0.0026000000000000003</c:v>
                </c:pt>
                <c:pt idx="53">
                  <c:v>0.0026500000000000004</c:v>
                </c:pt>
                <c:pt idx="54">
                  <c:v>0.0027000000000000006</c:v>
                </c:pt>
                <c:pt idx="55">
                  <c:v>0.0027500000000000007</c:v>
                </c:pt>
                <c:pt idx="56">
                  <c:v>0.002800000000000001</c:v>
                </c:pt>
                <c:pt idx="57">
                  <c:v>0.002850000000000001</c:v>
                </c:pt>
                <c:pt idx="58">
                  <c:v>0.002900000000000001</c:v>
                </c:pt>
                <c:pt idx="59">
                  <c:v>0.0029500000000000012</c:v>
                </c:pt>
                <c:pt idx="60">
                  <c:v>0.0030000000000000014</c:v>
                </c:pt>
                <c:pt idx="61">
                  <c:v>0.0030500000000000015</c:v>
                </c:pt>
                <c:pt idx="62">
                  <c:v>0.0031000000000000016</c:v>
                </c:pt>
                <c:pt idx="63">
                  <c:v>0.0031500000000000018</c:v>
                </c:pt>
                <c:pt idx="64">
                  <c:v>0.003200000000000002</c:v>
                </c:pt>
                <c:pt idx="65">
                  <c:v>0.003250000000000002</c:v>
                </c:pt>
                <c:pt idx="66">
                  <c:v>0.003300000000000002</c:v>
                </c:pt>
                <c:pt idx="67">
                  <c:v>0.0033500000000000023</c:v>
                </c:pt>
                <c:pt idx="68">
                  <c:v>0.0034000000000000024</c:v>
                </c:pt>
                <c:pt idx="69">
                  <c:v>0.0034500000000000025</c:v>
                </c:pt>
                <c:pt idx="70">
                  <c:v>0.0035000000000000027</c:v>
                </c:pt>
                <c:pt idx="71">
                  <c:v>0.003550000000000003</c:v>
                </c:pt>
                <c:pt idx="72">
                  <c:v>0.003600000000000003</c:v>
                </c:pt>
                <c:pt idx="73">
                  <c:v>0.003650000000000003</c:v>
                </c:pt>
                <c:pt idx="74">
                  <c:v>0.003700000000000003</c:v>
                </c:pt>
                <c:pt idx="75">
                  <c:v>0.0037500000000000033</c:v>
                </c:pt>
                <c:pt idx="76">
                  <c:v>0.0038000000000000035</c:v>
                </c:pt>
                <c:pt idx="77">
                  <c:v>0.0038500000000000036</c:v>
                </c:pt>
                <c:pt idx="78">
                  <c:v>0.0039000000000000037</c:v>
                </c:pt>
                <c:pt idx="79">
                  <c:v>0.003950000000000004</c:v>
                </c:pt>
                <c:pt idx="80">
                  <c:v>0.0040000000000000036</c:v>
                </c:pt>
                <c:pt idx="81">
                  <c:v>0.004050000000000003</c:v>
                </c:pt>
                <c:pt idx="82">
                  <c:v>0.004100000000000003</c:v>
                </c:pt>
                <c:pt idx="83">
                  <c:v>0.004150000000000003</c:v>
                </c:pt>
                <c:pt idx="84">
                  <c:v>0.004200000000000002</c:v>
                </c:pt>
                <c:pt idx="85">
                  <c:v>0.004250000000000002</c:v>
                </c:pt>
                <c:pt idx="86">
                  <c:v>0.004300000000000002</c:v>
                </c:pt>
                <c:pt idx="87">
                  <c:v>0.0043500000000000014</c:v>
                </c:pt>
                <c:pt idx="88">
                  <c:v>0.004400000000000001</c:v>
                </c:pt>
                <c:pt idx="89">
                  <c:v>0.004450000000000001</c:v>
                </c:pt>
                <c:pt idx="90">
                  <c:v>0.0045000000000000005</c:v>
                </c:pt>
                <c:pt idx="91">
                  <c:v>0.00455</c:v>
                </c:pt>
                <c:pt idx="92">
                  <c:v>0.0046</c:v>
                </c:pt>
                <c:pt idx="93">
                  <c:v>0.00465</c:v>
                </c:pt>
                <c:pt idx="94">
                  <c:v>0.004699999999999999</c:v>
                </c:pt>
                <c:pt idx="95">
                  <c:v>0.004749999999999999</c:v>
                </c:pt>
                <c:pt idx="96">
                  <c:v>0.004799999999999999</c:v>
                </c:pt>
                <c:pt idx="97">
                  <c:v>0.004849999999999998</c:v>
                </c:pt>
                <c:pt idx="98">
                  <c:v>0.004899999999999998</c:v>
                </c:pt>
                <c:pt idx="99">
                  <c:v>0.004949999999999998</c:v>
                </c:pt>
                <c:pt idx="100">
                  <c:v>0.0049999999999999975</c:v>
                </c:pt>
                <c:pt idx="101">
                  <c:v>0.005049999999999997</c:v>
                </c:pt>
                <c:pt idx="102">
                  <c:v>0.005099999999999997</c:v>
                </c:pt>
                <c:pt idx="103">
                  <c:v>0.005149999999999997</c:v>
                </c:pt>
                <c:pt idx="104">
                  <c:v>0.005199999999999996</c:v>
                </c:pt>
                <c:pt idx="105">
                  <c:v>0.005249999999999996</c:v>
                </c:pt>
                <c:pt idx="106">
                  <c:v>0.005299999999999996</c:v>
                </c:pt>
                <c:pt idx="107">
                  <c:v>0.005349999999999995</c:v>
                </c:pt>
                <c:pt idx="108">
                  <c:v>0.005399999999999995</c:v>
                </c:pt>
                <c:pt idx="109">
                  <c:v>0.005449999999999995</c:v>
                </c:pt>
                <c:pt idx="110">
                  <c:v>0.0054999999999999945</c:v>
                </c:pt>
                <c:pt idx="111">
                  <c:v>0.005549999999999994</c:v>
                </c:pt>
                <c:pt idx="112">
                  <c:v>0.005599999999999994</c:v>
                </c:pt>
                <c:pt idx="113">
                  <c:v>0.005649999999999994</c:v>
                </c:pt>
                <c:pt idx="114">
                  <c:v>0.005699999999999993</c:v>
                </c:pt>
                <c:pt idx="115">
                  <c:v>0.005749999999999993</c:v>
                </c:pt>
                <c:pt idx="116">
                  <c:v>0.005799999999999993</c:v>
                </c:pt>
                <c:pt idx="117">
                  <c:v>0.005849999999999992</c:v>
                </c:pt>
                <c:pt idx="118">
                  <c:v>0.005899999999999992</c:v>
                </c:pt>
                <c:pt idx="119">
                  <c:v>0.005949999999999992</c:v>
                </c:pt>
                <c:pt idx="120">
                  <c:v>0.0059999999999999915</c:v>
                </c:pt>
                <c:pt idx="121">
                  <c:v>0.006049999999999991</c:v>
                </c:pt>
                <c:pt idx="122">
                  <c:v>0.006099999999999991</c:v>
                </c:pt>
                <c:pt idx="123">
                  <c:v>0.0061499999999999905</c:v>
                </c:pt>
                <c:pt idx="124">
                  <c:v>0.00619999999999999</c:v>
                </c:pt>
                <c:pt idx="125">
                  <c:v>0.00624999999999999</c:v>
                </c:pt>
                <c:pt idx="126">
                  <c:v>0.00629999999999999</c:v>
                </c:pt>
                <c:pt idx="127">
                  <c:v>0.006349999999999989</c:v>
                </c:pt>
                <c:pt idx="128">
                  <c:v>0.006399999999999989</c:v>
                </c:pt>
                <c:pt idx="129">
                  <c:v>0.006449999999999989</c:v>
                </c:pt>
                <c:pt idx="130">
                  <c:v>0.006499999999999988</c:v>
                </c:pt>
                <c:pt idx="131">
                  <c:v>0.006549999999999988</c:v>
                </c:pt>
                <c:pt idx="132">
                  <c:v>0.006599999999999988</c:v>
                </c:pt>
                <c:pt idx="133">
                  <c:v>0.0066499999999999875</c:v>
                </c:pt>
                <c:pt idx="134">
                  <c:v>0.006699999999999987</c:v>
                </c:pt>
                <c:pt idx="135">
                  <c:v>0.006749999999999987</c:v>
                </c:pt>
                <c:pt idx="136">
                  <c:v>0.006799999999999987</c:v>
                </c:pt>
                <c:pt idx="137">
                  <c:v>0.006849999999999986</c:v>
                </c:pt>
                <c:pt idx="138">
                  <c:v>0.006899999999999986</c:v>
                </c:pt>
                <c:pt idx="139">
                  <c:v>0.006949999999999986</c:v>
                </c:pt>
                <c:pt idx="140">
                  <c:v>0.006999999999999985</c:v>
                </c:pt>
                <c:pt idx="141">
                  <c:v>0.007049999999999985</c:v>
                </c:pt>
                <c:pt idx="142">
                  <c:v>0.007099999999999985</c:v>
                </c:pt>
                <c:pt idx="143">
                  <c:v>0.0071499999999999845</c:v>
                </c:pt>
                <c:pt idx="144">
                  <c:v>0.007199999999999984</c:v>
                </c:pt>
                <c:pt idx="145">
                  <c:v>0.007249999999999984</c:v>
                </c:pt>
                <c:pt idx="146">
                  <c:v>0.007299999999999984</c:v>
                </c:pt>
                <c:pt idx="147">
                  <c:v>0.007349999999999983</c:v>
                </c:pt>
                <c:pt idx="148">
                  <c:v>0.007399999999999983</c:v>
                </c:pt>
                <c:pt idx="149">
                  <c:v>0.007449999999999983</c:v>
                </c:pt>
                <c:pt idx="150">
                  <c:v>0.007499999999999982</c:v>
                </c:pt>
                <c:pt idx="151">
                  <c:v>0.007549999999999982</c:v>
                </c:pt>
                <c:pt idx="152">
                  <c:v>0.007599999999999982</c:v>
                </c:pt>
                <c:pt idx="153">
                  <c:v>0.0076499999999999815</c:v>
                </c:pt>
                <c:pt idx="154">
                  <c:v>0.007699999999999981</c:v>
                </c:pt>
                <c:pt idx="155">
                  <c:v>0.007749999999999981</c:v>
                </c:pt>
                <c:pt idx="156">
                  <c:v>0.0077999999999999806</c:v>
                </c:pt>
                <c:pt idx="157">
                  <c:v>0.00784999999999998</c:v>
                </c:pt>
                <c:pt idx="158">
                  <c:v>0.00789999999999998</c:v>
                </c:pt>
                <c:pt idx="159">
                  <c:v>0.00794999999999998</c:v>
                </c:pt>
                <c:pt idx="160">
                  <c:v>0.00799999999999998</c:v>
                </c:pt>
                <c:pt idx="161">
                  <c:v>0.008049999999999979</c:v>
                </c:pt>
                <c:pt idx="162">
                  <c:v>0.008099999999999979</c:v>
                </c:pt>
                <c:pt idx="163">
                  <c:v>0.008149999999999978</c:v>
                </c:pt>
                <c:pt idx="164">
                  <c:v>0.008199999999999978</c:v>
                </c:pt>
                <c:pt idx="165">
                  <c:v>0.008249999999999978</c:v>
                </c:pt>
                <c:pt idx="166">
                  <c:v>0.008299999999999978</c:v>
                </c:pt>
                <c:pt idx="167">
                  <c:v>0.008349999999999977</c:v>
                </c:pt>
                <c:pt idx="168">
                  <c:v>0.008399999999999977</c:v>
                </c:pt>
                <c:pt idx="169">
                  <c:v>0.008449999999999977</c:v>
                </c:pt>
                <c:pt idx="170">
                  <c:v>0.008499999999999976</c:v>
                </c:pt>
                <c:pt idx="171">
                  <c:v>0.008549999999999976</c:v>
                </c:pt>
                <c:pt idx="172">
                  <c:v>0.008599999999999976</c:v>
                </c:pt>
                <c:pt idx="173">
                  <c:v>0.008649999999999975</c:v>
                </c:pt>
                <c:pt idx="174">
                  <c:v>0.008699999999999975</c:v>
                </c:pt>
                <c:pt idx="175">
                  <c:v>0.008749999999999975</c:v>
                </c:pt>
                <c:pt idx="176">
                  <c:v>0.008799999999999975</c:v>
                </c:pt>
                <c:pt idx="177">
                  <c:v>0.008849999999999974</c:v>
                </c:pt>
                <c:pt idx="178">
                  <c:v>0.008899999999999974</c:v>
                </c:pt>
                <c:pt idx="179">
                  <c:v>0.008949999999999974</c:v>
                </c:pt>
                <c:pt idx="180">
                  <c:v>0.008999999999999973</c:v>
                </c:pt>
                <c:pt idx="181">
                  <c:v>0.009049999999999973</c:v>
                </c:pt>
                <c:pt idx="182">
                  <c:v>0.009099999999999973</c:v>
                </c:pt>
                <c:pt idx="183">
                  <c:v>0.009149999999999972</c:v>
                </c:pt>
                <c:pt idx="184">
                  <c:v>0.009199999999999972</c:v>
                </c:pt>
                <c:pt idx="185">
                  <c:v>0.009249999999999972</c:v>
                </c:pt>
                <c:pt idx="186">
                  <c:v>0.009299999999999971</c:v>
                </c:pt>
                <c:pt idx="187">
                  <c:v>0.009349999999999971</c:v>
                </c:pt>
                <c:pt idx="188">
                  <c:v>0.009399999999999971</c:v>
                </c:pt>
                <c:pt idx="189">
                  <c:v>0.00944999999999997</c:v>
                </c:pt>
                <c:pt idx="190">
                  <c:v>0.00949999999999997</c:v>
                </c:pt>
                <c:pt idx="191">
                  <c:v>0.00954999999999997</c:v>
                </c:pt>
                <c:pt idx="192">
                  <c:v>0.00959999999999997</c:v>
                </c:pt>
                <c:pt idx="193">
                  <c:v>0.00964999999999997</c:v>
                </c:pt>
                <c:pt idx="194">
                  <c:v>0.009699999999999969</c:v>
                </c:pt>
                <c:pt idx="195">
                  <c:v>0.009749999999999969</c:v>
                </c:pt>
                <c:pt idx="196">
                  <c:v>0.009799999999999968</c:v>
                </c:pt>
                <c:pt idx="197">
                  <c:v>0.009849999999999968</c:v>
                </c:pt>
                <c:pt idx="198">
                  <c:v>0.009899999999999968</c:v>
                </c:pt>
              </c:numCache>
            </c:numRef>
          </c:xVal>
          <c:yVal>
            <c:numRef>
              <c:f>calculs2!$B$2:$B$200</c:f>
              <c:numCache>
                <c:ptCount val="199"/>
                <c:pt idx="0">
                  <c:v>21.175332755953967</c:v>
                </c:pt>
                <c:pt idx="1">
                  <c:v>21.10742051254077</c:v>
                </c:pt>
                <c:pt idx="2">
                  <c:v>20.904119390360663</c:v>
                </c:pt>
                <c:pt idx="3">
                  <c:v>20.56673341948059</c:v>
                </c:pt>
                <c:pt idx="4">
                  <c:v>20.09742668756262</c:v>
                </c:pt>
                <c:pt idx="5">
                  <c:v>19.499209458802433</c:v>
                </c:pt>
                <c:pt idx="6">
                  <c:v>18.775918865255683</c:v>
                </c:pt>
                <c:pt idx="7">
                  <c:v>17.93219429440341</c:v>
                </c:pt>
                <c:pt idx="8">
                  <c:v>16.97344763082753</c:v>
                </c:pt>
                <c:pt idx="9">
                  <c:v>15.905828542874582</c:v>
                </c:pt>
                <c:pt idx="10">
                  <c:v>14.736185036968761</c:v>
                </c:pt>
                <c:pt idx="11">
                  <c:v>13.472019532589867</c:v>
                </c:pt>
                <c:pt idx="12">
                  <c:v>12.121440739663491</c:v>
                </c:pt>
                <c:pt idx="13">
                  <c:v>10.693111647035288</c:v>
                </c:pt>
                <c:pt idx="14">
                  <c:v>9.196193955645743</c:v>
                </c:pt>
                <c:pt idx="15">
                  <c:v>7.64028931282658</c:v>
                </c:pt>
                <c:pt idx="16">
                  <c:v>6.03537772465832</c:v>
                </c:pt>
                <c:pt idx="17">
                  <c:v>4.391753541429436</c:v>
                </c:pt>
                <c:pt idx="18">
                  <c:v>2.719959426804087</c:v>
                </c:pt>
                <c:pt idx="19">
                  <c:v>1.0307187342386344</c:v>
                </c:pt>
                <c:pt idx="20">
                  <c:v>-0.6651332755964776</c:v>
                </c:pt>
                <c:pt idx="21">
                  <c:v>-2.35671893519897</c:v>
                </c:pt>
                <c:pt idx="22">
                  <c:v>-4.033187942626193</c:v>
                </c:pt>
                <c:pt idx="23">
                  <c:v>-5.683786958356233</c:v>
                </c:pt>
                <c:pt idx="24">
                  <c:v>-7.297928580205074</c:v>
                </c:pt>
                <c:pt idx="25">
                  <c:v>-8.865259253875385</c:v>
                </c:pt>
                <c:pt idx="26">
                  <c:v>-10.375725683539804</c:v>
                </c:pt>
                <c:pt idx="27">
                  <c:v>-11.819639316482666</c:v>
                </c:pt>
                <c:pt idx="28">
                  <c:v>-13.187738488177787</c:v>
                </c:pt>
                <c:pt idx="29">
                  <c:v>-14.471247829186359</c:v>
                </c:pt>
                <c:pt idx="30">
                  <c:v>-15.661934552822636</c:v>
                </c:pt>
                <c:pt idx="31">
                  <c:v>-16.752161262542604</c:v>
                </c:pt>
                <c:pt idx="32">
                  <c:v>-17.73493494033427</c:v>
                </c:pt>
                <c:pt idx="33">
                  <c:v>-18.6039518018845</c:v>
                </c:pt>
                <c:pt idx="34">
                  <c:v>-19.353637730808725</c:v>
                </c:pt>
                <c:pt idx="35">
                  <c:v>-19.97918403258721</c:v>
                </c:pt>
                <c:pt idx="36">
                  <c:v>-20.4765782788721</c:v>
                </c:pt>
                <c:pt idx="37">
                  <c:v>-20.8426300443213</c:v>
                </c:pt>
                <c:pt idx="38">
                  <c:v>-21.07499137087591</c:v>
                </c:pt>
                <c:pt idx="39">
                  <c:v>-21.172171828217735</c:v>
                </c:pt>
                <c:pt idx="40">
                  <c:v>-21.133548073804754</c:v>
                </c:pt>
                <c:pt idx="41">
                  <c:v>-20.95936785116398</c:v>
                </c:pt>
                <c:pt idx="42">
                  <c:v>-20.650748400795383</c:v>
                </c:pt>
                <c:pt idx="43">
                  <c:v>-20.209669293879934</c:v>
                </c:pt>
                <c:pt idx="44">
                  <c:v>-19.638959734758213</c:v>
                </c:pt>
                <c:pt idx="45">
                  <c:v>-18.942280413625188</c:v>
                </c:pt>
                <c:pt idx="46">
                  <c:v>-18.124100025842854</c:v>
                </c:pt>
                <c:pt idx="47">
                  <c:v>-17.189666608482597</c:v>
                </c:pt>
                <c:pt idx="48">
                  <c:v>-16.14497387795251</c:v>
                </c:pt>
                <c:pt idx="49">
                  <c:v>-14.996722784629663</c:v>
                </c:pt>
                <c:pt idx="50">
                  <c:v>-13.752278531096508</c:v>
                </c:pt>
                <c:pt idx="51">
                  <c:v>-12.419623329678501</c:v>
                </c:pt>
                <c:pt idx="52">
                  <c:v>-11.007305202309254</c:v>
                </c:pt>
                <c:pt idx="53">
                  <c:v>-9.524383151135073</c:v>
                </c:pt>
                <c:pt idx="54">
                  <c:v>-7.980369051550121</c:v>
                </c:pt>
                <c:pt idx="55">
                  <c:v>-6.385166640376192</c:v>
                </c:pt>
                <c:pt idx="56">
                  <c:v>-4.749007990534123</c:v>
                </c:pt>
                <c:pt idx="57">
                  <c:v>-3.082387879675939</c:v>
                </c:pt>
                <c:pt idx="58">
                  <c:v>-1.3959964737556367</c:v>
                </c:pt>
                <c:pt idx="59">
                  <c:v>0.2993492426751531</c:v>
                </c:pt>
                <c:pt idx="60">
                  <c:v>1.9927748496211561</c:v>
                </c:pt>
                <c:pt idx="61">
                  <c:v>3.673418243204574</c:v>
                </c:pt>
                <c:pt idx="62">
                  <c:v>5.3304993082271</c:v>
                </c:pt>
                <c:pt idx="63">
                  <c:v>6.953389064833713</c:v>
                </c:pt>
                <c:pt idx="64">
                  <c:v>8.531677845752247</c:v>
                </c:pt>
                <c:pt idx="65">
                  <c:v>10.0552420668009</c:v>
                </c:pt>
                <c:pt idx="66">
                  <c:v>11.514309162379162</c:v>
                </c:pt>
                <c:pt idx="67">
                  <c:v>12.899520269427521</c:v>
                </c:pt>
                <c:pt idx="68">
                  <c:v>14.20199025778394</c:v>
                </c:pt>
                <c:pt idx="69">
                  <c:v>15.41336472188539</c:v>
                </c:pt>
                <c:pt idx="70">
                  <c:v>16.525873568253893</c:v>
                </c:pt>
                <c:pt idx="71">
                  <c:v>17.532380855041936</c:v>
                </c:pt>
                <c:pt idx="72">
                  <c:v>18.426430563952664</c:v>
                </c:pt>
                <c:pt idx="73">
                  <c:v>19.202288010940734</c:v>
                </c:pt>
                <c:pt idx="74">
                  <c:v>19.85497663007436</c:v>
                </c:pt>
                <c:pt idx="75">
                  <c:v>20.380309894616367</c:v>
                </c:pt>
                <c:pt idx="76">
                  <c:v>20.77491817057368</c:v>
                </c:pt>
                <c:pt idx="77">
                  <c:v>21.03627033046901</c:v>
                </c:pt>
                <c:pt idx="78">
                  <c:v>21.162689988698034</c:v>
                </c:pt>
                <c:pt idx="79">
                  <c:v>21.153366254333953</c:v>
                </c:pt>
                <c:pt idx="80">
                  <c:v>21.008358932407937</c:v>
                </c:pt>
                <c:pt idx="81">
                  <c:v>20.728598140302953</c:v>
                </c:pt>
                <c:pt idx="82">
                  <c:v>20.315878341721653</c:v>
                </c:pt>
                <c:pt idx="83">
                  <c:v>19.772846836495923</c:v>
                </c:pt>
                <c:pt idx="84">
                  <c:v>19.102986780067916</c:v>
                </c:pt>
                <c:pt idx="85">
                  <c:v>18.310594841560054</c:v>
                </c:pt>
                <c:pt idx="86">
                  <c:v>17.400753643741663</c:v>
                </c:pt>
                <c:pt idx="87">
                  <c:v>16.37929916166972</c:v>
                </c:pt>
                <c:pt idx="88">
                  <c:v>15.25278328911813</c:v>
                </c:pt>
                <c:pt idx="89">
                  <c:v>14.028431812904719</c:v>
                </c:pt>
                <c:pt idx="90">
                  <c:v>12.714098064680442</c:v>
                </c:pt>
                <c:pt idx="91">
                  <c:v>11.318212547471088</c:v>
                </c:pt>
                <c:pt idx="92">
                  <c:v>9.849728860080912</c:v>
                </c:pt>
                <c:pt idx="93">
                  <c:v>8.318066266214121</c:v>
                </c:pt>
                <c:pt idx="94">
                  <c:v>6.733049276691903</c:v>
                </c:pt>
                <c:pt idx="95">
                  <c:v>5.1048446323014804</c:v>
                </c:pt>
                <c:pt idx="96">
                  <c:v>3.443896091486769</c:v>
                </c:pt>
                <c:pt idx="97">
                  <c:v>1.7608574411705626</c:v>
                </c:pt>
                <c:pt idx="98">
                  <c:v>0.06652416039551816</c:v>
                </c:pt>
                <c:pt idx="99">
                  <c:v>-1.6282358248876354</c:v>
                </c:pt>
                <c:pt idx="100">
                  <c:v>-3.312551851726437</c:v>
                </c:pt>
                <c:pt idx="101">
                  <c:v>-4.975620247629207</c:v>
                </c:pt>
                <c:pt idx="102">
                  <c:v>-6.606773628331697</c:v>
                </c:pt>
                <c:pt idx="103">
                  <c:v>-8.19554932137334</c:v>
                </c:pt>
                <c:pt idx="104">
                  <c:v>-9.73175647659482</c:v>
                </c:pt>
                <c:pt idx="105">
                  <c:v>-11.20554143309164</c:v>
                </c:pt>
                <c:pt idx="106">
                  <c:v>-12.607450923341869</c:v>
                </c:pt>
                <c:pt idx="107">
                  <c:v>-13.928492709098949</c:v>
                </c:pt>
                <c:pt idx="108">
                  <c:v>-15.160193260114553</c:v>
                </c:pt>
                <c:pt idx="109">
                  <c:v>-16.294652105723426</c:v>
                </c:pt>
                <c:pt idx="110">
                  <c:v>-17.32459251066448</c:v>
                </c:pt>
                <c:pt idx="111">
                  <c:v>-18.243408150089117</c:v>
                </c:pt>
                <c:pt idx="112">
                  <c:v>-19.045205484370307</c:v>
                </c:pt>
                <c:pt idx="113">
                  <c:v>-19.72484156190853</c:v>
                </c:pt>
                <c:pt idx="114">
                  <c:v>-20.277957007456926</c:v>
                </c:pt>
                <c:pt idx="115">
                  <c:v>-20.701003984369283</c:v>
                </c:pt>
                <c:pt idx="116">
                  <c:v>-20.991268951413222</c:v>
                </c:pt>
                <c:pt idx="117">
                  <c:v>-21.146890068180053</c:v>
                </c:pt>
                <c:pt idx="118">
                  <c:v>-21.166869137448145</c:v>
                </c:pt>
                <c:pt idx="119">
                  <c:v>-21.05107800789814</c:v>
                </c:pt>
                <c:pt idx="120">
                  <c:v>-20.800259396111223</c:v>
                </c:pt>
                <c:pt idx="121">
                  <c:v>-20.416022122577974</c:v>
                </c:pt>
                <c:pt idx="122">
                  <c:v>-19.90083079227526</c:v>
                </c:pt>
                <c:pt idx="123">
                  <c:v>-19.257989986002933</c:v>
                </c:pt>
                <c:pt idx="124">
                  <c:v>-18.49162306388144</c:v>
                </c:pt>
                <c:pt idx="125">
                  <c:v>-17.606645716970625</c:v>
                </c:pt>
                <c:pt idx="126">
                  <c:v>-16.60873443665708</c:v>
                </c:pt>
                <c:pt idx="127">
                  <c:v>-15.504290104056052</c:v>
                </c:pt>
                <c:pt idx="128">
                  <c:v>-14.30039693297579</c:v>
                </c:pt>
                <c:pt idx="129">
                  <c:v>-13.004777029795457</c:v>
                </c:pt>
                <c:pt idx="130">
                  <c:v>-11.625740861722335</c:v>
                </c:pt>
                <c:pt idx="131">
                  <c:v>-10.172133951138632</c:v>
                </c:pt>
                <c:pt idx="132">
                  <c:v>-8.653280137955287</c:v>
                </c:pt>
                <c:pt idx="133">
                  <c:v>-7.078921773903794</c:v>
                </c:pt>
                <c:pt idx="134">
                  <c:v>-5.459157232376562</c:v>
                </c:pt>
                <c:pt idx="135">
                  <c:v>-3.8043761346451</c:v>
                </c:pt>
                <c:pt idx="136">
                  <c:v>-2.125192707933118</c:v>
                </c:pt>
                <c:pt idx="137">
                  <c:v>-0.43237770280441284</c:v>
                </c:pt>
                <c:pt idx="138">
                  <c:v>1.263210693433402</c:v>
                </c:pt>
                <c:pt idx="139">
                  <c:v>2.9506965041691795</c:v>
                </c:pt>
                <c:pt idx="140">
                  <c:v>4.619255725033706</c:v>
                </c:pt>
                <c:pt idx="141">
                  <c:v>6.2581857520809026</c:v>
                </c:pt>
                <c:pt idx="142">
                  <c:v>7.856974031272845</c:v>
                </c:pt>
                <c:pt idx="143">
                  <c:v>9.40536548893168</c:v>
                </c:pt>
                <c:pt idx="144">
                  <c:v>10.893428310640765</c:v>
                </c:pt>
                <c:pt idx="145">
                  <c:v>12.311617646670769</c:v>
                </c:pt>
                <c:pt idx="146">
                  <c:v>13.65083683530643</c:v>
                </c:pt>
                <c:pt idx="147">
                  <c:v>14.902495751370465</c:v>
                </c:pt>
                <c:pt idx="148">
                  <c:v>16.058565905680883</c:v>
                </c:pt>
                <c:pt idx="149">
                  <c:v>17.111631942018526</c:v>
                </c:pt>
                <c:pt idx="150">
                  <c:v>18.05493920128887</c:v>
                </c:pt>
                <c:pt idx="151">
                  <c:v>18.882437047788244</c:v>
                </c:pt>
                <c:pt idx="152">
                  <c:v>19.588817679667866</c:v>
                </c:pt>
                <c:pt idx="153">
                  <c:v>20.169550174654404</c:v>
                </c:pt>
                <c:pt idx="154">
                  <c:v>20.620909552648417</c:v>
                </c:pt>
                <c:pt idx="155">
                  <c:v>20.940000668785043</c:v>
                </c:pt>
                <c:pt idx="156">
                  <c:v>21.124776783700142</c:v>
                </c:pt>
                <c:pt idx="157">
                  <c:v>21.174052691887134</c:v>
                </c:pt>
                <c:pt idx="158">
                  <c:v>21.08751232393547</c:v>
                </c:pt>
                <c:pt idx="159">
                  <c:v>20.865710773887933</c:v>
                </c:pt>
                <c:pt idx="160">
                  <c:v>20.51007073871272</c:v>
                </c:pt>
                <c:pt idx="161">
                  <c:v>20.022873392728524</c:v>
                </c:pt>
                <c:pt idx="162">
                  <c:v>19.407243755516575</c:v>
                </c:pt>
                <c:pt idx="163">
                  <c:v>18.667130647173973</c:v>
                </c:pt>
                <c:pt idx="164">
                  <c:v>17.80728135948086</c:v>
                </c:pt>
                <c:pt idx="165">
                  <c:v>16.833211205447657</c:v>
                </c:pt>
                <c:pt idx="166">
                  <c:v>15.751168142560054</c:v>
                </c:pt>
                <c:pt idx="167">
                  <c:v>14.568092696638095</c:v>
                </c:pt>
                <c:pt idx="168">
                  <c:v>13.291573443368907</c:v>
                </c:pt>
                <c:pt idx="169">
                  <c:v>11.929798333067072</c:v>
                </c:pt>
                <c:pt idx="170">
                  <c:v>10.491502170878787</c:v>
                </c:pt>
                <c:pt idx="171">
                  <c:v>8.985910589306975</c:v>
                </c:pt>
                <c:pt idx="172">
                  <c:v>7.42268087243279</c:v>
                </c:pt>
                <c:pt idx="173">
                  <c:v>5.811840011403583</c:v>
                </c:pt>
                <c:pt idx="174">
                  <c:v>4.163720388516711</c:v>
                </c:pt>
                <c:pt idx="175">
                  <c:v>2.4888935024393772</c:v>
                </c:pt>
                <c:pt idx="176">
                  <c:v>0.7981021596694176</c:v>
                </c:pt>
                <c:pt idx="177">
                  <c:v>-0.8978084328200847</c:v>
                </c:pt>
                <c:pt idx="178">
                  <c:v>-2.5879602317613766</c:v>
                </c:pt>
                <c:pt idx="179">
                  <c:v>-4.2615121323937615</c:v>
                </c:pt>
                <c:pt idx="180">
                  <c:v>-5.907729506331442</c:v>
                </c:pt>
                <c:pt idx="181">
                  <c:v>-7.516053056462224</c:v>
                </c:pt>
                <c:pt idx="182">
                  <c:v>-9.076166547222538</c:v>
                </c:pt>
                <c:pt idx="183">
                  <c:v>-10.57806297580796</c:v>
                </c:pt>
                <c:pt idx="184">
                  <c:v>-12.012108759878604</c:v>
                </c:pt>
                <c:pt idx="185">
                  <c:v>-13.36910553004156</c:v>
                </c:pt>
                <c:pt idx="186">
                  <c:v>-14.640349130756201</c:v>
                </c:pt>
                <c:pt idx="187">
                  <c:v>-15.81768545121405</c:v>
                </c:pt>
                <c:pt idx="188">
                  <c:v>-16.893562728078436</c:v>
                </c:pt>
                <c:pt idx="189">
                  <c:v>-17.86107998459954</c:v>
                </c:pt>
                <c:pt idx="190">
                  <c:v>-18.714031295402926</c:v>
                </c:pt>
                <c:pt idx="191">
                  <c:v>-19.44694559302471</c:v>
                </c:pt>
                <c:pt idx="192">
                  <c:v>-20.05512176086335</c:v>
                </c:pt>
                <c:pt idx="193">
                  <c:v>-20.53465878745194</c:v>
                </c:pt>
                <c:pt idx="194">
                  <c:v>-20.882480788633114</c:v>
                </c:pt>
                <c:pt idx="195">
                  <c:v>-21.096356737137477</c:v>
                </c:pt>
                <c:pt idx="196">
                  <c:v>-21.174914773014347</c:v>
                </c:pt>
                <c:pt idx="197">
                  <c:v>-21.117651003123907</c:v>
                </c:pt>
                <c:pt idx="198">
                  <c:v>-20.92493273324825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calculs2!$E$1</c:f>
              <c:strCache>
                <c:ptCount val="1"/>
                <c:pt idx="0">
                  <c:v>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calculs2!$A$2:$A$200</c:f>
              <c:numCache>
                <c:ptCount val="199"/>
                <c:pt idx="0">
                  <c:v>0</c:v>
                </c:pt>
                <c:pt idx="1">
                  <c:v>5E-05</c:v>
                </c:pt>
                <c:pt idx="2">
                  <c:v>0.0001</c:v>
                </c:pt>
                <c:pt idx="3">
                  <c:v>0.00015000000000000001</c:v>
                </c:pt>
                <c:pt idx="4">
                  <c:v>0.0002</c:v>
                </c:pt>
                <c:pt idx="5">
                  <c:v>0.00025</c:v>
                </c:pt>
                <c:pt idx="6">
                  <c:v>0.00030000000000000003</c:v>
                </c:pt>
                <c:pt idx="7">
                  <c:v>0.00035000000000000005</c:v>
                </c:pt>
                <c:pt idx="8">
                  <c:v>0.0004000000000000001</c:v>
                </c:pt>
                <c:pt idx="9">
                  <c:v>0.0004500000000000001</c:v>
                </c:pt>
                <c:pt idx="10">
                  <c:v>0.0005000000000000001</c:v>
                </c:pt>
                <c:pt idx="11">
                  <c:v>0.0005500000000000001</c:v>
                </c:pt>
                <c:pt idx="12">
                  <c:v>0.0006000000000000002</c:v>
                </c:pt>
                <c:pt idx="13">
                  <c:v>0.0006500000000000002</c:v>
                </c:pt>
                <c:pt idx="14">
                  <c:v>0.0007000000000000002</c:v>
                </c:pt>
                <c:pt idx="15">
                  <c:v>0.0007500000000000002</c:v>
                </c:pt>
                <c:pt idx="16">
                  <c:v>0.0008000000000000003</c:v>
                </c:pt>
                <c:pt idx="17">
                  <c:v>0.0008500000000000003</c:v>
                </c:pt>
                <c:pt idx="18">
                  <c:v>0.0009000000000000003</c:v>
                </c:pt>
                <c:pt idx="19">
                  <c:v>0.0009500000000000003</c:v>
                </c:pt>
                <c:pt idx="20">
                  <c:v>0.0010000000000000002</c:v>
                </c:pt>
                <c:pt idx="21">
                  <c:v>0.0010500000000000002</c:v>
                </c:pt>
                <c:pt idx="22">
                  <c:v>0.0011</c:v>
                </c:pt>
                <c:pt idx="23">
                  <c:v>0.00115</c:v>
                </c:pt>
                <c:pt idx="24">
                  <c:v>0.0012</c:v>
                </c:pt>
                <c:pt idx="25">
                  <c:v>0.0012499999999999998</c:v>
                </c:pt>
                <c:pt idx="26">
                  <c:v>0.0012999999999999997</c:v>
                </c:pt>
                <c:pt idx="27">
                  <c:v>0.0013499999999999996</c:v>
                </c:pt>
                <c:pt idx="28">
                  <c:v>0.0013999999999999996</c:v>
                </c:pt>
                <c:pt idx="29">
                  <c:v>0.0014499999999999995</c:v>
                </c:pt>
                <c:pt idx="30">
                  <c:v>0.0014999999999999994</c:v>
                </c:pt>
                <c:pt idx="31">
                  <c:v>0.0015499999999999993</c:v>
                </c:pt>
                <c:pt idx="32">
                  <c:v>0.0015999999999999992</c:v>
                </c:pt>
                <c:pt idx="33">
                  <c:v>0.0016499999999999991</c:v>
                </c:pt>
                <c:pt idx="34">
                  <c:v>0.001699999999999999</c:v>
                </c:pt>
                <c:pt idx="35">
                  <c:v>0.001749999999999999</c:v>
                </c:pt>
                <c:pt idx="36">
                  <c:v>0.0017999999999999989</c:v>
                </c:pt>
                <c:pt idx="37">
                  <c:v>0.0018499999999999988</c:v>
                </c:pt>
                <c:pt idx="38">
                  <c:v>0.0018999999999999987</c:v>
                </c:pt>
                <c:pt idx="39">
                  <c:v>0.0019499999999999986</c:v>
                </c:pt>
                <c:pt idx="40">
                  <c:v>0.0019999999999999987</c:v>
                </c:pt>
                <c:pt idx="41">
                  <c:v>0.002049999999999999</c:v>
                </c:pt>
                <c:pt idx="42">
                  <c:v>0.002099999999999999</c:v>
                </c:pt>
                <c:pt idx="43">
                  <c:v>0.002149999999999999</c:v>
                </c:pt>
                <c:pt idx="44">
                  <c:v>0.0021999999999999993</c:v>
                </c:pt>
                <c:pt idx="45">
                  <c:v>0.0022499999999999994</c:v>
                </c:pt>
                <c:pt idx="46">
                  <c:v>0.0022999999999999995</c:v>
                </c:pt>
                <c:pt idx="47">
                  <c:v>0.0023499999999999997</c:v>
                </c:pt>
                <c:pt idx="48">
                  <c:v>0.0024</c:v>
                </c:pt>
                <c:pt idx="49">
                  <c:v>0.00245</c:v>
                </c:pt>
                <c:pt idx="50">
                  <c:v>0.0025</c:v>
                </c:pt>
                <c:pt idx="51">
                  <c:v>0.00255</c:v>
                </c:pt>
                <c:pt idx="52">
                  <c:v>0.0026000000000000003</c:v>
                </c:pt>
                <c:pt idx="53">
                  <c:v>0.0026500000000000004</c:v>
                </c:pt>
                <c:pt idx="54">
                  <c:v>0.0027000000000000006</c:v>
                </c:pt>
                <c:pt idx="55">
                  <c:v>0.0027500000000000007</c:v>
                </c:pt>
                <c:pt idx="56">
                  <c:v>0.002800000000000001</c:v>
                </c:pt>
                <c:pt idx="57">
                  <c:v>0.002850000000000001</c:v>
                </c:pt>
                <c:pt idx="58">
                  <c:v>0.002900000000000001</c:v>
                </c:pt>
                <c:pt idx="59">
                  <c:v>0.0029500000000000012</c:v>
                </c:pt>
                <c:pt idx="60">
                  <c:v>0.0030000000000000014</c:v>
                </c:pt>
                <c:pt idx="61">
                  <c:v>0.0030500000000000015</c:v>
                </c:pt>
                <c:pt idx="62">
                  <c:v>0.0031000000000000016</c:v>
                </c:pt>
                <c:pt idx="63">
                  <c:v>0.0031500000000000018</c:v>
                </c:pt>
                <c:pt idx="64">
                  <c:v>0.003200000000000002</c:v>
                </c:pt>
                <c:pt idx="65">
                  <c:v>0.003250000000000002</c:v>
                </c:pt>
                <c:pt idx="66">
                  <c:v>0.003300000000000002</c:v>
                </c:pt>
                <c:pt idx="67">
                  <c:v>0.0033500000000000023</c:v>
                </c:pt>
                <c:pt idx="68">
                  <c:v>0.0034000000000000024</c:v>
                </c:pt>
                <c:pt idx="69">
                  <c:v>0.0034500000000000025</c:v>
                </c:pt>
                <c:pt idx="70">
                  <c:v>0.0035000000000000027</c:v>
                </c:pt>
                <c:pt idx="71">
                  <c:v>0.003550000000000003</c:v>
                </c:pt>
                <c:pt idx="72">
                  <c:v>0.003600000000000003</c:v>
                </c:pt>
                <c:pt idx="73">
                  <c:v>0.003650000000000003</c:v>
                </c:pt>
                <c:pt idx="74">
                  <c:v>0.003700000000000003</c:v>
                </c:pt>
                <c:pt idx="75">
                  <c:v>0.0037500000000000033</c:v>
                </c:pt>
                <c:pt idx="76">
                  <c:v>0.0038000000000000035</c:v>
                </c:pt>
                <c:pt idx="77">
                  <c:v>0.0038500000000000036</c:v>
                </c:pt>
                <c:pt idx="78">
                  <c:v>0.0039000000000000037</c:v>
                </c:pt>
                <c:pt idx="79">
                  <c:v>0.003950000000000004</c:v>
                </c:pt>
                <c:pt idx="80">
                  <c:v>0.0040000000000000036</c:v>
                </c:pt>
                <c:pt idx="81">
                  <c:v>0.004050000000000003</c:v>
                </c:pt>
                <c:pt idx="82">
                  <c:v>0.004100000000000003</c:v>
                </c:pt>
                <c:pt idx="83">
                  <c:v>0.004150000000000003</c:v>
                </c:pt>
                <c:pt idx="84">
                  <c:v>0.004200000000000002</c:v>
                </c:pt>
                <c:pt idx="85">
                  <c:v>0.004250000000000002</c:v>
                </c:pt>
                <c:pt idx="86">
                  <c:v>0.004300000000000002</c:v>
                </c:pt>
                <c:pt idx="87">
                  <c:v>0.0043500000000000014</c:v>
                </c:pt>
                <c:pt idx="88">
                  <c:v>0.004400000000000001</c:v>
                </c:pt>
                <c:pt idx="89">
                  <c:v>0.004450000000000001</c:v>
                </c:pt>
                <c:pt idx="90">
                  <c:v>0.0045000000000000005</c:v>
                </c:pt>
                <c:pt idx="91">
                  <c:v>0.00455</c:v>
                </c:pt>
                <c:pt idx="92">
                  <c:v>0.0046</c:v>
                </c:pt>
                <c:pt idx="93">
                  <c:v>0.00465</c:v>
                </c:pt>
                <c:pt idx="94">
                  <c:v>0.004699999999999999</c:v>
                </c:pt>
                <c:pt idx="95">
                  <c:v>0.004749999999999999</c:v>
                </c:pt>
                <c:pt idx="96">
                  <c:v>0.004799999999999999</c:v>
                </c:pt>
                <c:pt idx="97">
                  <c:v>0.004849999999999998</c:v>
                </c:pt>
                <c:pt idx="98">
                  <c:v>0.004899999999999998</c:v>
                </c:pt>
                <c:pt idx="99">
                  <c:v>0.004949999999999998</c:v>
                </c:pt>
                <c:pt idx="100">
                  <c:v>0.0049999999999999975</c:v>
                </c:pt>
                <c:pt idx="101">
                  <c:v>0.005049999999999997</c:v>
                </c:pt>
                <c:pt idx="102">
                  <c:v>0.005099999999999997</c:v>
                </c:pt>
                <c:pt idx="103">
                  <c:v>0.005149999999999997</c:v>
                </c:pt>
                <c:pt idx="104">
                  <c:v>0.005199999999999996</c:v>
                </c:pt>
                <c:pt idx="105">
                  <c:v>0.005249999999999996</c:v>
                </c:pt>
                <c:pt idx="106">
                  <c:v>0.005299999999999996</c:v>
                </c:pt>
                <c:pt idx="107">
                  <c:v>0.005349999999999995</c:v>
                </c:pt>
                <c:pt idx="108">
                  <c:v>0.005399999999999995</c:v>
                </c:pt>
                <c:pt idx="109">
                  <c:v>0.005449999999999995</c:v>
                </c:pt>
                <c:pt idx="110">
                  <c:v>0.0054999999999999945</c:v>
                </c:pt>
                <c:pt idx="111">
                  <c:v>0.005549999999999994</c:v>
                </c:pt>
                <c:pt idx="112">
                  <c:v>0.005599999999999994</c:v>
                </c:pt>
                <c:pt idx="113">
                  <c:v>0.005649999999999994</c:v>
                </c:pt>
                <c:pt idx="114">
                  <c:v>0.005699999999999993</c:v>
                </c:pt>
                <c:pt idx="115">
                  <c:v>0.005749999999999993</c:v>
                </c:pt>
                <c:pt idx="116">
                  <c:v>0.005799999999999993</c:v>
                </c:pt>
                <c:pt idx="117">
                  <c:v>0.005849999999999992</c:v>
                </c:pt>
                <c:pt idx="118">
                  <c:v>0.005899999999999992</c:v>
                </c:pt>
                <c:pt idx="119">
                  <c:v>0.005949999999999992</c:v>
                </c:pt>
                <c:pt idx="120">
                  <c:v>0.0059999999999999915</c:v>
                </c:pt>
                <c:pt idx="121">
                  <c:v>0.006049999999999991</c:v>
                </c:pt>
                <c:pt idx="122">
                  <c:v>0.006099999999999991</c:v>
                </c:pt>
                <c:pt idx="123">
                  <c:v>0.0061499999999999905</c:v>
                </c:pt>
                <c:pt idx="124">
                  <c:v>0.00619999999999999</c:v>
                </c:pt>
                <c:pt idx="125">
                  <c:v>0.00624999999999999</c:v>
                </c:pt>
                <c:pt idx="126">
                  <c:v>0.00629999999999999</c:v>
                </c:pt>
                <c:pt idx="127">
                  <c:v>0.006349999999999989</c:v>
                </c:pt>
                <c:pt idx="128">
                  <c:v>0.006399999999999989</c:v>
                </c:pt>
                <c:pt idx="129">
                  <c:v>0.006449999999999989</c:v>
                </c:pt>
                <c:pt idx="130">
                  <c:v>0.006499999999999988</c:v>
                </c:pt>
                <c:pt idx="131">
                  <c:v>0.006549999999999988</c:v>
                </c:pt>
                <c:pt idx="132">
                  <c:v>0.006599999999999988</c:v>
                </c:pt>
                <c:pt idx="133">
                  <c:v>0.0066499999999999875</c:v>
                </c:pt>
                <c:pt idx="134">
                  <c:v>0.006699999999999987</c:v>
                </c:pt>
                <c:pt idx="135">
                  <c:v>0.006749999999999987</c:v>
                </c:pt>
                <c:pt idx="136">
                  <c:v>0.006799999999999987</c:v>
                </c:pt>
                <c:pt idx="137">
                  <c:v>0.006849999999999986</c:v>
                </c:pt>
                <c:pt idx="138">
                  <c:v>0.006899999999999986</c:v>
                </c:pt>
                <c:pt idx="139">
                  <c:v>0.006949999999999986</c:v>
                </c:pt>
                <c:pt idx="140">
                  <c:v>0.006999999999999985</c:v>
                </c:pt>
                <c:pt idx="141">
                  <c:v>0.007049999999999985</c:v>
                </c:pt>
                <c:pt idx="142">
                  <c:v>0.007099999999999985</c:v>
                </c:pt>
                <c:pt idx="143">
                  <c:v>0.0071499999999999845</c:v>
                </c:pt>
                <c:pt idx="144">
                  <c:v>0.007199999999999984</c:v>
                </c:pt>
                <c:pt idx="145">
                  <c:v>0.007249999999999984</c:v>
                </c:pt>
                <c:pt idx="146">
                  <c:v>0.007299999999999984</c:v>
                </c:pt>
                <c:pt idx="147">
                  <c:v>0.007349999999999983</c:v>
                </c:pt>
                <c:pt idx="148">
                  <c:v>0.007399999999999983</c:v>
                </c:pt>
                <c:pt idx="149">
                  <c:v>0.007449999999999983</c:v>
                </c:pt>
                <c:pt idx="150">
                  <c:v>0.007499999999999982</c:v>
                </c:pt>
                <c:pt idx="151">
                  <c:v>0.007549999999999982</c:v>
                </c:pt>
                <c:pt idx="152">
                  <c:v>0.007599999999999982</c:v>
                </c:pt>
                <c:pt idx="153">
                  <c:v>0.0076499999999999815</c:v>
                </c:pt>
                <c:pt idx="154">
                  <c:v>0.007699999999999981</c:v>
                </c:pt>
                <c:pt idx="155">
                  <c:v>0.007749999999999981</c:v>
                </c:pt>
                <c:pt idx="156">
                  <c:v>0.0077999999999999806</c:v>
                </c:pt>
                <c:pt idx="157">
                  <c:v>0.00784999999999998</c:v>
                </c:pt>
                <c:pt idx="158">
                  <c:v>0.00789999999999998</c:v>
                </c:pt>
                <c:pt idx="159">
                  <c:v>0.00794999999999998</c:v>
                </c:pt>
                <c:pt idx="160">
                  <c:v>0.00799999999999998</c:v>
                </c:pt>
                <c:pt idx="161">
                  <c:v>0.008049999999999979</c:v>
                </c:pt>
                <c:pt idx="162">
                  <c:v>0.008099999999999979</c:v>
                </c:pt>
                <c:pt idx="163">
                  <c:v>0.008149999999999978</c:v>
                </c:pt>
                <c:pt idx="164">
                  <c:v>0.008199999999999978</c:v>
                </c:pt>
                <c:pt idx="165">
                  <c:v>0.008249999999999978</c:v>
                </c:pt>
                <c:pt idx="166">
                  <c:v>0.008299999999999978</c:v>
                </c:pt>
                <c:pt idx="167">
                  <c:v>0.008349999999999977</c:v>
                </c:pt>
                <c:pt idx="168">
                  <c:v>0.008399999999999977</c:v>
                </c:pt>
                <c:pt idx="169">
                  <c:v>0.008449999999999977</c:v>
                </c:pt>
                <c:pt idx="170">
                  <c:v>0.008499999999999976</c:v>
                </c:pt>
                <c:pt idx="171">
                  <c:v>0.008549999999999976</c:v>
                </c:pt>
                <c:pt idx="172">
                  <c:v>0.008599999999999976</c:v>
                </c:pt>
                <c:pt idx="173">
                  <c:v>0.008649999999999975</c:v>
                </c:pt>
                <c:pt idx="174">
                  <c:v>0.008699999999999975</c:v>
                </c:pt>
                <c:pt idx="175">
                  <c:v>0.008749999999999975</c:v>
                </c:pt>
                <c:pt idx="176">
                  <c:v>0.008799999999999975</c:v>
                </c:pt>
                <c:pt idx="177">
                  <c:v>0.008849999999999974</c:v>
                </c:pt>
                <c:pt idx="178">
                  <c:v>0.008899999999999974</c:v>
                </c:pt>
                <c:pt idx="179">
                  <c:v>0.008949999999999974</c:v>
                </c:pt>
                <c:pt idx="180">
                  <c:v>0.008999999999999973</c:v>
                </c:pt>
                <c:pt idx="181">
                  <c:v>0.009049999999999973</c:v>
                </c:pt>
                <c:pt idx="182">
                  <c:v>0.009099999999999973</c:v>
                </c:pt>
                <c:pt idx="183">
                  <c:v>0.009149999999999972</c:v>
                </c:pt>
                <c:pt idx="184">
                  <c:v>0.009199999999999972</c:v>
                </c:pt>
                <c:pt idx="185">
                  <c:v>0.009249999999999972</c:v>
                </c:pt>
                <c:pt idx="186">
                  <c:v>0.009299999999999971</c:v>
                </c:pt>
                <c:pt idx="187">
                  <c:v>0.009349999999999971</c:v>
                </c:pt>
                <c:pt idx="188">
                  <c:v>0.009399999999999971</c:v>
                </c:pt>
                <c:pt idx="189">
                  <c:v>0.00944999999999997</c:v>
                </c:pt>
                <c:pt idx="190">
                  <c:v>0.00949999999999997</c:v>
                </c:pt>
                <c:pt idx="191">
                  <c:v>0.00954999999999997</c:v>
                </c:pt>
                <c:pt idx="192">
                  <c:v>0.00959999999999997</c:v>
                </c:pt>
                <c:pt idx="193">
                  <c:v>0.00964999999999997</c:v>
                </c:pt>
                <c:pt idx="194">
                  <c:v>0.009699999999999969</c:v>
                </c:pt>
                <c:pt idx="195">
                  <c:v>0.009749999999999969</c:v>
                </c:pt>
                <c:pt idx="196">
                  <c:v>0.009799999999999968</c:v>
                </c:pt>
                <c:pt idx="197">
                  <c:v>0.009849999999999968</c:v>
                </c:pt>
                <c:pt idx="198">
                  <c:v>0.009899999999999968</c:v>
                </c:pt>
              </c:numCache>
            </c:numRef>
          </c:xVal>
          <c:yVal>
            <c:numRef>
              <c:f>calculs2!$E$2:$E$200</c:f>
              <c:numCache>
                <c:ptCount val="199"/>
                <c:pt idx="0">
                  <c:v>21.278576960940434</c:v>
                </c:pt>
                <c:pt idx="1">
                  <c:v>21.113328906306315</c:v>
                </c:pt>
                <c:pt idx="2">
                  <c:v>20.812654074820735</c:v>
                </c:pt>
                <c:pt idx="3">
                  <c:v>20.378481078664613</c:v>
                </c:pt>
                <c:pt idx="4">
                  <c:v>19.81359482445909</c:v>
                </c:pt>
                <c:pt idx="5">
                  <c:v>19.121618650098156</c:v>
                </c:pt>
                <c:pt idx="6">
                  <c:v>18.306991083649457</c:v>
                </c:pt>
                <c:pt idx="7">
                  <c:v>17.374937373397977</c:v>
                </c:pt>
                <c:pt idx="8">
                  <c:v>16.331435971647103</c:v>
                </c:pt>
                <c:pt idx="9">
                  <c:v>15.183180187259047</c:v>
                </c:pt>
                <c:pt idx="10">
                  <c:v>13.937535252906045</c:v>
                </c:pt>
                <c:pt idx="11">
                  <c:v>12.602491082415007</c:v>
                </c:pt>
                <c:pt idx="12">
                  <c:v>11.186611021233112</c:v>
                </c:pt>
                <c:pt idx="13">
                  <c:v>9.698976918743014</c:v>
                </c:pt>
                <c:pt idx="14">
                  <c:v>8.14913087474946</c:v>
                </c:pt>
                <c:pt idx="15">
                  <c:v>6.547014033791342</c:v>
                </c:pt>
                <c:pt idx="16">
                  <c:v>4.90290281986946</c:v>
                </c:pt>
                <c:pt idx="17">
                  <c:v>3.2273430205986173</c:v>
                </c:pt>
                <c:pt idx="18">
                  <c:v>1.5310821435861683</c:v>
                </c:pt>
                <c:pt idx="19">
                  <c:v>-0.17499952107758077</c:v>
                </c:pt>
                <c:pt idx="20">
                  <c:v>-1.879958690032808</c:v>
                </c:pt>
                <c:pt idx="21">
                  <c:v>-3.5728592799200385</c:v>
                </c:pt>
                <c:pt idx="22">
                  <c:v>-5.242842554467252</c:v>
                </c:pt>
                <c:pt idx="23">
                  <c:v>-6.879196775451092</c:v>
                </c:pt>
                <c:pt idx="24">
                  <c:v>-8.471425910771728</c:v>
                </c:pt>
                <c:pt idx="25">
                  <c:v>-10.009316958928423</c:v>
                </c:pt>
                <c:pt idx="26">
                  <c:v>-11.483005458058038</c:v>
                </c:pt>
                <c:pt idx="27">
                  <c:v>-12.883038759343002</c:v>
                </c:pt>
                <c:pt idx="28">
                  <c:v>-14.200436658935907</c:v>
                </c:pt>
                <c:pt idx="29">
                  <c:v>-15.42674899948986</c:v>
                </c:pt>
                <c:pt idx="30">
                  <c:v>-16.55410987182352</c:v>
                </c:pt>
                <c:pt idx="31">
                  <c:v>-17.57528806905492</c:v>
                </c:pt>
                <c:pt idx="32">
                  <c:v>-18.483733469578077</c:v>
                </c:pt>
                <c:pt idx="33">
                  <c:v>-19.27361905136901</c:v>
                </c:pt>
                <c:pt idx="34">
                  <c:v>-19.939878268128943</c:v>
                </c:pt>
                <c:pt idx="35">
                  <c:v>-20.47823754752488</c:v>
                </c:pt>
                <c:pt idx="36">
                  <c:v>-20.88524370307341</c:v>
                </c:pt>
                <c:pt idx="37">
                  <c:v>-21.1582860838418</c:v>
                </c:pt>
                <c:pt idx="38">
                  <c:v>-21.295613319890354</c:v>
                </c:pt>
                <c:pt idx="39">
                  <c:v>-21.296344556047814</c:v>
                </c:pt>
                <c:pt idx="40">
                  <c:v>-21.160475101961513</c:v>
                </c:pt>
                <c:pt idx="41">
                  <c:v>-20.888876462183063</c:v>
                </c:pt>
                <c:pt idx="42">
                  <c:v>-20.483290746094873</c:v>
                </c:pt>
                <c:pt idx="43">
                  <c:v>-19.94631949353518</c:v>
                </c:pt>
                <c:pt idx="44">
                  <c:v>-19.28140698779619</c:v>
                </c:pt>
                <c:pt idx="45">
                  <c:v>-18.49281816303115</c:v>
                </c:pt>
                <c:pt idx="46">
                  <c:v>-17.585611247777702</c:v>
                </c:pt>
                <c:pt idx="47">
                  <c:v>-16.56560532007014</c:v>
                </c:pt>
                <c:pt idx="48">
                  <c:v>-15.439342982250984</c:v>
                </c:pt>
                <c:pt idx="49">
                  <c:v>-14.21404839489557</c:v>
                </c:pt>
                <c:pt idx="50">
                  <c:v>-12.897580939032594</c:v>
                </c:pt>
                <c:pt idx="51">
                  <c:v>-11.498384803883425</c:v>
                </c:pt>
                <c:pt idx="52">
                  <c:v>-10.025434823478584</c:v>
                </c:pt>
                <c:pt idx="53">
                  <c:v>-8.488178909570642</c:v>
                </c:pt>
                <c:pt idx="54">
                  <c:v>-6.896477450094636</c:v>
                </c:pt>
                <c:pt idx="55">
                  <c:v>-5.260540061891334</c:v>
                </c:pt>
                <c:pt idx="56">
                  <c:v>-3.590860103378965</c:v>
                </c:pt>
                <c:pt idx="57">
                  <c:v>-1.8981473672272529</c:v>
                </c:pt>
                <c:pt idx="58">
                  <c:v>-0.19325938476203675</c:v>
                </c:pt>
                <c:pt idx="59">
                  <c:v>1.512868217267254</c:v>
                </c:pt>
                <c:pt idx="60">
                  <c:v>3.209291860845724</c:v>
                </c:pt>
                <c:pt idx="61">
                  <c:v>4.885130211852925</c:v>
                </c:pt>
                <c:pt idx="62">
                  <c:v>6.529633975972978</c:v>
                </c:pt>
                <c:pt idx="63">
                  <c:v>8.132254847664754</c:v>
                </c:pt>
                <c:pt idx="64">
                  <c:v>9.682713169933791</c:v>
                </c:pt>
                <c:pt idx="65">
                  <c:v>11.171063870917685</c:v>
                </c:pt>
                <c:pt idx="66">
                  <c:v>12.587760254349206</c:v>
                </c:pt>
                <c:pt idx="67">
                  <c:v>13.92371523472724</c:v>
                </c:pt>
                <c:pt idx="68">
                  <c:v>15.1703596244161</c:v>
                </c:pt>
                <c:pt idx="69">
                  <c:v>16.31969709880375</c:v>
                </c:pt>
                <c:pt idx="70">
                  <c:v>17.364355486956804</c:v>
                </c:pt>
                <c:pt idx="71">
                  <c:v>18.297634058779735</c:v>
                </c:pt>
                <c:pt idx="72">
                  <c:v>19.11354650536565</c:v>
                </c:pt>
                <c:pt idx="73">
                  <c:v>19.806859336850177</c:v>
                </c:pt>
                <c:pt idx="74">
                  <c:v>20.373125451474316</c:v>
                </c:pt>
                <c:pt idx="75">
                  <c:v>20.808712660534695</c:v>
                </c:pt>
                <c:pt idx="76">
                  <c:v>21.110826986254416</c:v>
                </c:pt>
                <c:pt idx="77">
                  <c:v>21.27753058313529</c:v>
                </c:pt>
                <c:pt idx="78">
                  <c:v>21.307754167839043</c:v>
                </c:pt>
                <c:pt idx="79">
                  <c:v>21.20130387786868</c:v>
                </c:pt>
                <c:pt idx="80">
                  <c:v>20.958862515056637</c:v>
                </c:pt>
                <c:pt idx="81">
                  <c:v>20.581985165883474</c:v>
                </c:pt>
                <c:pt idx="82">
                  <c:v>20.07308922671958</c:v>
                </c:pt>
                <c:pt idx="83">
                  <c:v>19.43543889797121</c:v>
                </c:pt>
                <c:pt idx="84">
                  <c:v>18.67312424658928</c:v>
                </c:pt>
                <c:pt idx="85">
                  <c:v>17.791034971239483</c:v>
                </c:pt>
                <c:pt idx="86">
                  <c:v>16.794829038412413</c:v>
                </c:pt>
                <c:pt idx="87">
                  <c:v>15.690896390649137</c:v>
                </c:pt>
                <c:pt idx="88">
                  <c:v>14.48631795966876</c:v>
                </c:pt>
                <c:pt idx="89">
                  <c:v>13.188820247298445</c:v>
                </c:pt>
                <c:pt idx="90">
                  <c:v>11.806725765537045</c:v>
                </c:pt>
                <c:pt idx="91">
                  <c:v>10.348899653643265</c:v>
                </c:pt>
                <c:pt idx="92">
                  <c:v>8.824692814661312</c:v>
                </c:pt>
                <c:pt idx="93">
                  <c:v>7.243881936122321</c:v>
                </c:pt>
                <c:pt idx="94">
                  <c:v>5.616606779645188</c:v>
                </c:pt>
                <c:pt idx="95">
                  <c:v>3.9533051416793015</c:v>
                </c:pt>
                <c:pt idx="96">
                  <c:v>2.264645902568475</c:v>
                </c:pt>
                <c:pt idx="97">
                  <c:v>0.5614605933786194</c:v>
                </c:pt>
                <c:pt idx="98">
                  <c:v>-1.1453260805618157</c:v>
                </c:pt>
                <c:pt idx="99">
                  <c:v>-2.8447663137670105</c:v>
                </c:pt>
                <c:pt idx="100">
                  <c:v>-4.525959422869697</c:v>
                </c:pt>
                <c:pt idx="101">
                  <c:v>-6.178121766643095</c:v>
                </c:pt>
                <c:pt idx="102">
                  <c:v>-7.790655915281327</c:v>
                </c:pt>
                <c:pt idx="103">
                  <c:v>-9.35321862526829</c:v>
                </c:pt>
                <c:pt idx="104">
                  <c:v>-10.855787183824738</c:v>
                </c:pt>
                <c:pt idx="105">
                  <c:v>-12.288723697381819</c:v>
                </c:pt>
                <c:pt idx="106">
                  <c:v>-13.642836911716913</c:v>
                </c:pt>
                <c:pt idx="107">
                  <c:v>-14.909441167220173</c:v>
                </c:pt>
                <c:pt idx="108">
                  <c:v>-16.080412111136567</c:v>
                </c:pt>
                <c:pt idx="109">
                  <c:v>-17.148238809428868</c:v>
                </c:pt>
                <c:pt idx="110">
                  <c:v>-18.106071924002293</c:v>
                </c:pt>
                <c:pt idx="111">
                  <c:v>-18.947767646268233</c:v>
                </c:pt>
                <c:pt idx="112">
                  <c:v>-19.667927105245163</c:v>
                </c:pt>
                <c:pt idx="113">
                  <c:v>-20.26193099742196</c:v>
                </c:pt>
                <c:pt idx="114">
                  <c:v>-20.72596921625826</c:v>
                </c:pt>
                <c:pt idx="115">
                  <c:v>-21.057065291269865</c:v>
                </c:pt>
                <c:pt idx="116">
                  <c:v>-21.25309547994008</c:v>
                </c:pt>
                <c:pt idx="117">
                  <c:v>-21.312802389996236</c:v>
                </c:pt>
                <c:pt idx="118">
                  <c:v>-21.23580304467421</c:v>
                </c:pt>
                <c:pt idx="119">
                  <c:v>-21.02259133923812</c:v>
                </c:pt>
                <c:pt idx="120">
                  <c:v>-20.67453487299843</c:v>
                </c:pt>
                <c:pt idx="121">
                  <c:v>-20.193866177148806</c:v>
                </c:pt>
                <c:pt idx="122">
                  <c:v>-19.58366839468868</c:v>
                </c:pt>
                <c:pt idx="123">
                  <c:v>-18.847855504284663</c:v>
                </c:pt>
                <c:pt idx="124">
                  <c:v>-17.99114721492039</c:v>
                </c:pt>
                <c:pt idx="125">
                  <c:v>-17.019038692367438</c:v>
                </c:pt>
                <c:pt idx="126">
                  <c:v>-15.937765311660407</c:v>
                </c:pt>
                <c:pt idx="127">
                  <c:v>-14.754262661663269</c:v>
                </c:pt>
                <c:pt idx="128">
                  <c:v>-13.476122058269219</c:v>
                </c:pt>
                <c:pt idx="129">
                  <c:v>-12.11154185158442</c:v>
                </c:pt>
                <c:pt idx="130">
                  <c:v>-10.669274839425206</c:v>
                </c:pt>
                <c:pt idx="131">
                  <c:v>-9.158572124433071</c:v>
                </c:pt>
                <c:pt idx="132">
                  <c:v>-7.589123774923628</c:v>
                </c:pt>
                <c:pt idx="133">
                  <c:v>-5.970996670087359</c:v>
                </c:pt>
                <c:pt idx="134">
                  <c:v>-4.314569928220429</c:v>
                </c:pt>
                <c:pt idx="135">
                  <c:v>-2.6304683321667355</c:v>
                </c:pt>
                <c:pt idx="136">
                  <c:v>-0.9294941789991924</c:v>
                </c:pt>
                <c:pt idx="137">
                  <c:v>0.7774420089248508</c:v>
                </c:pt>
                <c:pt idx="138">
                  <c:v>2.4793914670951267</c:v>
                </c:pt>
                <c:pt idx="139">
                  <c:v>4.165437417276095</c:v>
                </c:pt>
                <c:pt idx="140">
                  <c:v>5.824765090765553</c:v>
                </c:pt>
                <c:pt idx="141">
                  <c:v>7.446731097335501</c:v>
                </c:pt>
                <c:pt idx="142">
                  <c:v>9.020931694904021</c:v>
                </c:pt>
                <c:pt idx="143">
                  <c:v>10.537269522036866</c:v>
                </c:pt>
                <c:pt idx="144">
                  <c:v>11.98601836523843</c:v>
                </c:pt>
                <c:pt idx="145">
                  <c:v>13.357885545596098</c:v>
                </c:pt>
                <c:pt idx="146">
                  <c:v>14.64407152461321</c:v>
                </c:pt>
                <c:pt idx="147">
                  <c:v>15.836326346901743</c:v>
                </c:pt>
                <c:pt idx="148">
                  <c:v>16.927002557695793</c:v>
                </c:pt>
                <c:pt idx="149">
                  <c:v>17.909104255758187</c:v>
                </c:pt>
                <c:pt idx="150">
                  <c:v>18.776331967041116</c:v>
                </c:pt>
                <c:pt idx="151">
                  <c:v>19.523123051268506</c:v>
                </c:pt>
                <c:pt idx="152">
                  <c:v>20.144687382261456</c:v>
                </c:pt>
                <c:pt idx="153">
                  <c:v>20.63703807314268</c:v>
                </c:pt>
                <c:pt idx="154">
                  <c:v>20.997017049340307</c:v>
                </c:pt>
                <c:pt idx="155">
                  <c:v>21.222315305358478</c:v>
                </c:pt>
                <c:pt idx="156">
                  <c:v>21.31148771538219</c:v>
                </c:pt>
                <c:pt idx="157">
                  <c:v>21.263962302717143</c:v>
                </c:pt>
                <c:pt idx="158">
                  <c:v>21.080043908607678</c:v>
                </c:pt>
                <c:pt idx="159">
                  <c:v>20.76091223690004</c:v>
                </c:pt>
                <c:pt idx="160">
                  <c:v>20.30861428709309</c:v>
                </c:pt>
                <c:pt idx="161">
                  <c:v>19.726051224312933</c:v>
                </c:pt>
                <c:pt idx="162">
                  <c:v>19.016959770431097</c:v>
                </c:pt>
                <c:pt idx="163">
                  <c:v>18.185888235688875</c:v>
                </c:pt>
                <c:pt idx="164">
                  <c:v>17.23816734456758</c:v>
                </c:pt>
                <c:pt idx="165">
                  <c:v>16.179876043035843</c:v>
                </c:pt>
                <c:pt idx="166">
                  <c:v>15.017802506495684</c:v>
                </c:pt>
                <c:pt idx="167">
                  <c:v>13.759400598533304</c:v>
                </c:pt>
                <c:pt idx="168">
                  <c:v>12.412742059760248</c:v>
                </c:pt>
                <c:pt idx="169">
                  <c:v>10.986464733419346</c:v>
                </c:pt>
                <c:pt idx="170">
                  <c:v>9.489717159850187</c:v>
                </c:pt>
                <c:pt idx="171">
                  <c:v>7.9320998952013255</c:v>
                </c:pt>
                <c:pt idx="172">
                  <c:v>6.323603930787144</c:v>
                </c:pt>
                <c:pt idx="173">
                  <c:v>4.674546608084448</c:v>
                </c:pt>
                <c:pt idx="174">
                  <c:v>2.9955054404284525</c:v>
                </c:pt>
                <c:pt idx="175">
                  <c:v>1.2972502658937373</c:v>
                </c:pt>
                <c:pt idx="176">
                  <c:v>-0.4093258334491452</c:v>
                </c:pt>
                <c:pt idx="177">
                  <c:v>-2.113276402798533</c:v>
                </c:pt>
                <c:pt idx="178">
                  <c:v>-3.8036718282339805</c:v>
                </c:pt>
                <c:pt idx="179">
                  <c:v>-5.469669442306554</c:v>
                </c:pt>
                <c:pt idx="180">
                  <c:v>-7.100583071930174</c:v>
                </c:pt>
                <c:pt idx="181">
                  <c:v>-8.68595158247453</c:v>
                </c:pt>
                <c:pt idx="182">
                  <c:v>-10.215605978398628</c:v>
                </c:pt>
                <c:pt idx="183">
                  <c:v>-11.679734630022487</c:v>
                </c:pt>
                <c:pt idx="184">
                  <c:v>-13.068946208055486</c:v>
                </c:pt>
                <c:pt idx="185">
                  <c:v>-14.374329922199351</c:v>
                </c:pt>
                <c:pt idx="186">
                  <c:v>-15.587512677441886</c:v>
                </c:pt>
                <c:pt idx="187">
                  <c:v>-16.70071278142143</c:v>
                </c:pt>
                <c:pt idx="188">
                  <c:v>-17.706789858371792</c:v>
                </c:pt>
                <c:pt idx="189">
                  <c:v>-18.599290649481546</c:v>
                </c:pt>
                <c:pt idx="190">
                  <c:v>-19.37249040589629</c:v>
                </c:pt>
                <c:pt idx="191">
                  <c:v>-20.021429608851975</c:v>
                </c:pt>
                <c:pt idx="192">
                  <c:v>-20.541945781412355</c:v>
                </c:pt>
                <c:pt idx="193">
                  <c:v>-20.93070018775464</c:v>
                </c:pt>
                <c:pt idx="194">
                  <c:v>-21.185199248753406</c:v>
                </c:pt>
                <c:pt idx="195">
                  <c:v>-21.303810536490502</c:v>
                </c:pt>
                <c:pt idx="196">
                  <c:v>-21.285773245104465</c:v>
                </c:pt>
                <c:pt idx="197">
                  <c:v>-21.131203070809594</c:v>
                </c:pt>
                <c:pt idx="198">
                  <c:v>-20.84109146978991</c:v>
                </c:pt>
              </c:numCache>
            </c:numRef>
          </c:yVal>
          <c:smooth val="1"/>
        </c:ser>
        <c:axId val="9864464"/>
        <c:axId val="49017233"/>
      </c:scatterChart>
      <c:valAx>
        <c:axId val="9864464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9017233"/>
        <c:crosses val="autoZero"/>
        <c:crossBetween val="midCat"/>
        <c:dispUnits/>
      </c:valAx>
      <c:valAx>
        <c:axId val="49017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986446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3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</xdr:row>
      <xdr:rowOff>0</xdr:rowOff>
    </xdr:from>
    <xdr:to>
      <xdr:col>7</xdr:col>
      <xdr:colOff>123825</xdr:colOff>
      <xdr:row>8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2333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0</xdr:row>
      <xdr:rowOff>0</xdr:rowOff>
    </xdr:from>
    <xdr:to>
      <xdr:col>15</xdr:col>
      <xdr:colOff>47625</xdr:colOff>
      <xdr:row>13</xdr:row>
      <xdr:rowOff>123825</xdr:rowOff>
    </xdr:to>
    <xdr:graphicFrame>
      <xdr:nvGraphicFramePr>
        <xdr:cNvPr id="2" name="Chart 12"/>
        <xdr:cNvGraphicFramePr/>
      </xdr:nvGraphicFramePr>
      <xdr:xfrm>
        <a:off x="6276975" y="0"/>
        <a:ext cx="526732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142875</xdr:rowOff>
    </xdr:from>
    <xdr:to>
      <xdr:col>15</xdr:col>
      <xdr:colOff>57150</xdr:colOff>
      <xdr:row>31</xdr:row>
      <xdr:rowOff>38100</xdr:rowOff>
    </xdr:to>
    <xdr:graphicFrame>
      <xdr:nvGraphicFramePr>
        <xdr:cNvPr id="3" name="Chart 14"/>
        <xdr:cNvGraphicFramePr/>
      </xdr:nvGraphicFramePr>
      <xdr:xfrm>
        <a:off x="0" y="2286000"/>
        <a:ext cx="1155382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1" sqref="A11"/>
    </sheetView>
  </sheetViews>
  <sheetFormatPr defaultColWidth="11.421875" defaultRowHeight="12.75"/>
  <cols>
    <col min="2" max="2" width="12.421875" style="0" bestFit="1" customWidth="1"/>
  </cols>
  <sheetData>
    <row r="1" spans="1:8" ht="12.75">
      <c r="A1" s="1" t="s">
        <v>28</v>
      </c>
      <c r="B1" t="s">
        <v>29</v>
      </c>
      <c r="D1" s="6" t="s">
        <v>2</v>
      </c>
      <c r="E1" s="6"/>
      <c r="F1" s="6"/>
      <c r="G1" s="6"/>
      <c r="H1" s="6"/>
    </row>
    <row r="2" spans="1:5" ht="12.75">
      <c r="A2" s="24" t="s">
        <v>3</v>
      </c>
      <c r="B2" s="45">
        <f>E2*10</f>
        <v>420</v>
      </c>
      <c r="E2">
        <v>42</v>
      </c>
    </row>
    <row r="3" spans="1:5" ht="12.75">
      <c r="A3" s="13" t="s">
        <v>4</v>
      </c>
      <c r="B3" s="46">
        <f>E3*10</f>
        <v>810</v>
      </c>
      <c r="E3">
        <v>81</v>
      </c>
    </row>
    <row r="4" spans="1:5" ht="12.75">
      <c r="A4" s="12" t="s">
        <v>6</v>
      </c>
      <c r="B4" s="50">
        <f>0.01+E4*0.01</f>
        <v>0.49</v>
      </c>
      <c r="E4">
        <v>48</v>
      </c>
    </row>
    <row r="5" spans="1:5" ht="12.75">
      <c r="A5" s="26" t="s">
        <v>7</v>
      </c>
      <c r="B5" s="47">
        <f>10+E5*35</f>
        <v>255</v>
      </c>
      <c r="E5">
        <v>7</v>
      </c>
    </row>
    <row r="6" spans="1:2" ht="12.75">
      <c r="A6" s="27" t="s">
        <v>5</v>
      </c>
      <c r="B6" s="28">
        <v>15</v>
      </c>
    </row>
    <row r="7" spans="1:4" ht="12.75">
      <c r="A7" s="29" t="s">
        <v>20</v>
      </c>
      <c r="B7">
        <f>2*PI()*B5</f>
        <v>1602.2122533307945</v>
      </c>
      <c r="C7" s="30" t="s">
        <v>21</v>
      </c>
      <c r="D7">
        <f>$B$3*0.001*$B$7</f>
        <v>1297.7919251979436</v>
      </c>
    </row>
    <row r="8" spans="1:4" ht="12.75">
      <c r="A8" s="1" t="s">
        <v>9</v>
      </c>
      <c r="B8">
        <f>1/(B4*10^(-6)*B7)</f>
        <v>1273.749044352904</v>
      </c>
      <c r="C8" s="31" t="s">
        <v>22</v>
      </c>
      <c r="D8">
        <f>D7-B8</f>
        <v>24.042880845039463</v>
      </c>
    </row>
    <row r="9" spans="1:2" ht="15.75">
      <c r="A9" s="48" t="s">
        <v>27</v>
      </c>
      <c r="B9" s="49">
        <f>1000*Ueff/Z</f>
        <v>35.65591155781297</v>
      </c>
    </row>
    <row r="11" spans="3:7" ht="12.75">
      <c r="C11" s="41" t="s">
        <v>12</v>
      </c>
      <c r="D11" s="42">
        <f>SQRT($B$2*$B$2+$D$8*$D$8)</f>
        <v>420.6876039525395</v>
      </c>
      <c r="E11" s="32" t="s">
        <v>14</v>
      </c>
      <c r="F11" s="39"/>
      <c r="G11" s="40"/>
    </row>
    <row r="12" spans="3:7" ht="12.75">
      <c r="C12" s="25" t="s">
        <v>26</v>
      </c>
      <c r="D12" s="43">
        <f>ATAN(D8/B2)</f>
        <v>0.05718254677049816</v>
      </c>
      <c r="E12" s="23" t="s">
        <v>24</v>
      </c>
      <c r="F12" s="33">
        <f>(180/3.14)*D12</f>
        <v>3.2779803881177285</v>
      </c>
      <c r="G12" s="34" t="s">
        <v>13</v>
      </c>
    </row>
    <row r="13" spans="3:7" ht="12.75">
      <c r="C13" s="35" t="s">
        <v>23</v>
      </c>
      <c r="D13" s="44">
        <f>ATAN(D7/B2)</f>
        <v>1.2578071139033264</v>
      </c>
      <c r="E13" s="37" t="s">
        <v>25</v>
      </c>
      <c r="F13" s="36">
        <f>(180/3.141)*D13</f>
        <v>72.08063689990409</v>
      </c>
      <c r="G13" s="38" t="s">
        <v>13</v>
      </c>
    </row>
    <row r="14" ht="18">
      <c r="J14" s="3"/>
    </row>
    <row r="15" ht="18">
      <c r="J15" s="4"/>
    </row>
    <row r="16" ht="18">
      <c r="J16" s="5"/>
    </row>
    <row r="21" ht="12.75">
      <c r="K21" s="1"/>
    </row>
    <row r="22" ht="12.75">
      <c r="K22" s="2"/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J16" sqref="J16"/>
    </sheetView>
  </sheetViews>
  <sheetFormatPr defaultColWidth="11.421875" defaultRowHeight="12.75"/>
  <sheetData>
    <row r="1" spans="1:10" ht="12.75">
      <c r="A1" s="11" t="s">
        <v>1</v>
      </c>
      <c r="B1" s="7"/>
      <c r="D1" s="20" t="s">
        <v>10</v>
      </c>
      <c r="F1" s="21" t="s">
        <v>8</v>
      </c>
      <c r="H1" s="22" t="s">
        <v>0</v>
      </c>
      <c r="J1" t="s">
        <v>11</v>
      </c>
    </row>
    <row r="2" spans="1:10" ht="12.75">
      <c r="A2" s="7">
        <v>0</v>
      </c>
      <c r="B2" s="7">
        <v>0</v>
      </c>
      <c r="C2" s="8">
        <f>$A$12</f>
        <v>420</v>
      </c>
      <c r="D2" s="8">
        <v>0</v>
      </c>
      <c r="E2" s="9">
        <f>$A$12</f>
        <v>420</v>
      </c>
      <c r="F2" s="14">
        <v>0</v>
      </c>
      <c r="G2" s="7">
        <v>0</v>
      </c>
      <c r="H2" s="19">
        <v>0</v>
      </c>
      <c r="I2" s="9">
        <f>$A$12+10</f>
        <v>430</v>
      </c>
      <c r="J2">
        <f>$D$12-F2</f>
        <v>1297.7919251979436</v>
      </c>
    </row>
    <row r="3" spans="1:10" ht="12.75">
      <c r="A3" s="7">
        <f>0.1*graphes!$B$2</f>
        <v>42</v>
      </c>
      <c r="B3" s="7">
        <v>0</v>
      </c>
      <c r="C3" s="8">
        <f aca="true" t="shared" si="0" ref="C3:C12">$A$12</f>
        <v>420</v>
      </c>
      <c r="D3" s="8">
        <f>0.1*graphes!$D$7</f>
        <v>129.77919251979435</v>
      </c>
      <c r="E3" s="9">
        <f aca="true" t="shared" si="1" ref="E3:E12">$A$12</f>
        <v>420</v>
      </c>
      <c r="F3" s="9">
        <f>0.1*graphes!$B$8</f>
        <v>127.37490443529042</v>
      </c>
      <c r="G3" s="7">
        <f>0.1*graphes!$B$2</f>
        <v>42</v>
      </c>
      <c r="H3" s="10">
        <f>0.1*graphes!$D$8</f>
        <v>2.4042880845039463</v>
      </c>
      <c r="I3" s="9">
        <f aca="true" t="shared" si="2" ref="I3:I12">$A$12+10</f>
        <v>430</v>
      </c>
      <c r="J3">
        <f aca="true" t="shared" si="3" ref="J3:J12">$D$12-F3</f>
        <v>1170.4170207626532</v>
      </c>
    </row>
    <row r="4" spans="1:10" ht="12.75">
      <c r="A4" s="7">
        <f>0.2*graphes!$B$2</f>
        <v>84</v>
      </c>
      <c r="B4" s="7">
        <v>0</v>
      </c>
      <c r="C4" s="8">
        <f t="shared" si="0"/>
        <v>420</v>
      </c>
      <c r="D4" s="8">
        <f>0.2*graphes!$D$7</f>
        <v>259.5583850395887</v>
      </c>
      <c r="E4" s="9">
        <f t="shared" si="1"/>
        <v>420</v>
      </c>
      <c r="F4" s="9">
        <f>0.2*graphes!$B$8</f>
        <v>254.74980887058084</v>
      </c>
      <c r="G4" s="7">
        <f>0.2*graphes!$B$2</f>
        <v>84</v>
      </c>
      <c r="H4" s="10">
        <f>0.2*graphes!$D$8</f>
        <v>4.8085761690078925</v>
      </c>
      <c r="I4" s="9">
        <f t="shared" si="2"/>
        <v>430</v>
      </c>
      <c r="J4">
        <f t="shared" si="3"/>
        <v>1043.0421163273627</v>
      </c>
    </row>
    <row r="5" spans="1:10" ht="12.75">
      <c r="A5" s="7">
        <f>0.3*graphes!$B$2</f>
        <v>126</v>
      </c>
      <c r="B5" s="7">
        <v>0</v>
      </c>
      <c r="C5" s="8">
        <f t="shared" si="0"/>
        <v>420</v>
      </c>
      <c r="D5" s="8">
        <f>0.3*graphes!$D$7</f>
        <v>389.3375775593831</v>
      </c>
      <c r="E5" s="9">
        <f t="shared" si="1"/>
        <v>420</v>
      </c>
      <c r="F5" s="9">
        <f>0.3*graphes!$B$8</f>
        <v>382.12471330587124</v>
      </c>
      <c r="G5" s="7">
        <f>0.3*graphes!$B$2</f>
        <v>126</v>
      </c>
      <c r="H5" s="10">
        <f>0.3*graphes!$D$8</f>
        <v>7.212864253511839</v>
      </c>
      <c r="I5" s="9">
        <f t="shared" si="2"/>
        <v>430</v>
      </c>
      <c r="J5">
        <f t="shared" si="3"/>
        <v>915.6672118920724</v>
      </c>
    </row>
    <row r="6" spans="1:10" ht="12.75">
      <c r="A6" s="7">
        <f>0.4*graphes!$B$2</f>
        <v>168</v>
      </c>
      <c r="B6" s="7">
        <v>0</v>
      </c>
      <c r="C6" s="8">
        <f t="shared" si="0"/>
        <v>420</v>
      </c>
      <c r="D6" s="8">
        <f>0.4*graphes!$D$7</f>
        <v>519.1167700791774</v>
      </c>
      <c r="E6" s="9">
        <f t="shared" si="1"/>
        <v>420</v>
      </c>
      <c r="F6" s="9">
        <f>0.4*graphes!$B$8</f>
        <v>509.49961774116167</v>
      </c>
      <c r="G6" s="7">
        <f>0.4*graphes!$B$2</f>
        <v>168</v>
      </c>
      <c r="H6" s="10">
        <f>0.4*graphes!$D$8</f>
        <v>9.617152338015785</v>
      </c>
      <c r="I6" s="9">
        <f t="shared" si="2"/>
        <v>430</v>
      </c>
      <c r="J6">
        <f t="shared" si="3"/>
        <v>788.2923074567818</v>
      </c>
    </row>
    <row r="7" spans="1:10" ht="12.75">
      <c r="A7" s="7">
        <f>0.5*graphes!$B$2</f>
        <v>210</v>
      </c>
      <c r="B7" s="7">
        <v>0</v>
      </c>
      <c r="C7" s="8">
        <f t="shared" si="0"/>
        <v>420</v>
      </c>
      <c r="D7" s="8">
        <f>0.5*graphes!$D$7</f>
        <v>648.8959625989718</v>
      </c>
      <c r="E7" s="9">
        <f t="shared" si="1"/>
        <v>420</v>
      </c>
      <c r="F7" s="9">
        <f>0.5*graphes!$B$8</f>
        <v>636.874522176452</v>
      </c>
      <c r="G7" s="7">
        <f>0.5*graphes!$B$2</f>
        <v>210</v>
      </c>
      <c r="H7" s="10">
        <f>0.5*graphes!$D$8</f>
        <v>12.021440422519731</v>
      </c>
      <c r="I7" s="9">
        <f t="shared" si="2"/>
        <v>430</v>
      </c>
      <c r="J7">
        <f t="shared" si="3"/>
        <v>660.9174030214915</v>
      </c>
    </row>
    <row r="8" spans="1:10" ht="12.75">
      <c r="A8" s="7">
        <f>0.6*graphes!$B$2</f>
        <v>252</v>
      </c>
      <c r="B8" s="7">
        <v>0</v>
      </c>
      <c r="C8" s="8">
        <f t="shared" si="0"/>
        <v>420</v>
      </c>
      <c r="D8" s="8">
        <f>0.6*graphes!$D$7</f>
        <v>778.6751551187662</v>
      </c>
      <c r="E8" s="9">
        <f t="shared" si="1"/>
        <v>420</v>
      </c>
      <c r="F8" s="9">
        <f>0.6*graphes!$B$8</f>
        <v>764.2494266117425</v>
      </c>
      <c r="G8" s="7">
        <f>0.6*graphes!$B$2</f>
        <v>252</v>
      </c>
      <c r="H8" s="10">
        <f>0.6*graphes!$D$8</f>
        <v>14.425728507023678</v>
      </c>
      <c r="I8" s="9">
        <f t="shared" si="2"/>
        <v>430</v>
      </c>
      <c r="J8">
        <f t="shared" si="3"/>
        <v>533.5424985862011</v>
      </c>
    </row>
    <row r="9" spans="1:10" ht="12.75">
      <c r="A9" s="7">
        <f>0.7*graphes!$B$2</f>
        <v>294</v>
      </c>
      <c r="B9" s="7">
        <v>0</v>
      </c>
      <c r="C9" s="8">
        <f t="shared" si="0"/>
        <v>420</v>
      </c>
      <c r="D9" s="8">
        <f>0.7*graphes!$D$7</f>
        <v>908.4543476385604</v>
      </c>
      <c r="E9" s="9">
        <f t="shared" si="1"/>
        <v>420</v>
      </c>
      <c r="F9" s="9">
        <f>0.7*graphes!$B$8</f>
        <v>891.6243310470328</v>
      </c>
      <c r="G9" s="7">
        <f>0.7*graphes!$B$2</f>
        <v>294</v>
      </c>
      <c r="H9" s="10">
        <f>0.7*graphes!$D$8</f>
        <v>16.830016591527624</v>
      </c>
      <c r="I9" s="9">
        <f t="shared" si="2"/>
        <v>430</v>
      </c>
      <c r="J9">
        <f t="shared" si="3"/>
        <v>406.16759415091076</v>
      </c>
    </row>
    <row r="10" spans="1:11" ht="12.75">
      <c r="A10" s="7">
        <f>0.8*graphes!$B$2</f>
        <v>336</v>
      </c>
      <c r="B10" s="7">
        <v>0</v>
      </c>
      <c r="C10" s="8">
        <f t="shared" si="0"/>
        <v>420</v>
      </c>
      <c r="D10" s="8">
        <f>0.8*graphes!$D$7</f>
        <v>1038.2335401583548</v>
      </c>
      <c r="E10" s="9">
        <f t="shared" si="1"/>
        <v>420</v>
      </c>
      <c r="F10" s="9">
        <f>0.8*graphes!$B$8</f>
        <v>1018.9992354823233</v>
      </c>
      <c r="G10" s="7">
        <f>0.8*graphes!$B$2</f>
        <v>336</v>
      </c>
      <c r="H10" s="10">
        <f>0.8*graphes!$D$8</f>
        <v>19.23430467603157</v>
      </c>
      <c r="I10" s="9">
        <f t="shared" si="2"/>
        <v>430</v>
      </c>
      <c r="J10">
        <f t="shared" si="3"/>
        <v>278.7926897156202</v>
      </c>
      <c r="K10" s="17"/>
    </row>
    <row r="11" spans="1:10" ht="12.75">
      <c r="A11" s="7">
        <f>0.9*graphes!$B$2</f>
        <v>378</v>
      </c>
      <c r="B11" s="7">
        <v>0</v>
      </c>
      <c r="C11" s="8">
        <f t="shared" si="0"/>
        <v>420</v>
      </c>
      <c r="D11" s="8">
        <f>0.9*graphes!$D$7</f>
        <v>1168.0127326781492</v>
      </c>
      <c r="E11" s="9">
        <f t="shared" si="1"/>
        <v>420</v>
      </c>
      <c r="F11" s="9">
        <f>0.9*graphes!$B$8</f>
        <v>1146.3741399176138</v>
      </c>
      <c r="G11" s="7">
        <f>0.9*graphes!$B$2</f>
        <v>378</v>
      </c>
      <c r="H11" s="10">
        <f>0.9*graphes!$D$8</f>
        <v>21.638592760535516</v>
      </c>
      <c r="I11" s="9">
        <f t="shared" si="2"/>
        <v>430</v>
      </c>
      <c r="J11">
        <f t="shared" si="3"/>
        <v>151.41778528032978</v>
      </c>
    </row>
    <row r="12" spans="1:10" ht="12.75">
      <c r="A12" s="7">
        <f>1*graphes!$B$2</f>
        <v>420</v>
      </c>
      <c r="B12" s="7">
        <v>0</v>
      </c>
      <c r="C12" s="8">
        <f t="shared" si="0"/>
        <v>420</v>
      </c>
      <c r="D12" s="8">
        <f>1*graphes!$D$7</f>
        <v>1297.7919251979436</v>
      </c>
      <c r="E12" s="9">
        <f t="shared" si="1"/>
        <v>420</v>
      </c>
      <c r="F12" s="9">
        <f>graphes!$B$8</f>
        <v>1273.749044352904</v>
      </c>
      <c r="G12" s="7">
        <f>1*graphes!$B$2</f>
        <v>420</v>
      </c>
      <c r="H12" s="10">
        <f>1*graphes!$D$8</f>
        <v>24.042880845039463</v>
      </c>
      <c r="I12" s="9">
        <f t="shared" si="2"/>
        <v>430</v>
      </c>
      <c r="J12">
        <f t="shared" si="3"/>
        <v>24.042880845039463</v>
      </c>
    </row>
    <row r="13" spans="5:7" ht="12.75">
      <c r="E13" s="15"/>
      <c r="F13" s="16"/>
      <c r="G13" s="15"/>
    </row>
    <row r="15" ht="12.75">
      <c r="L15" s="1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82">
      <selection activeCell="G202" sqref="G202"/>
    </sheetView>
  </sheetViews>
  <sheetFormatPr defaultColWidth="11.421875" defaultRowHeight="12.75"/>
  <cols>
    <col min="2" max="2" width="11.57421875" style="0" customWidth="1"/>
  </cols>
  <sheetData>
    <row r="1" spans="1:5" ht="12.75">
      <c r="A1" t="s">
        <v>15</v>
      </c>
      <c r="B1" t="s">
        <v>16</v>
      </c>
      <c r="C1" t="s">
        <v>17</v>
      </c>
      <c r="D1" t="s">
        <v>18</v>
      </c>
      <c r="E1" t="s">
        <v>19</v>
      </c>
    </row>
    <row r="2" spans="1:5" ht="12.75">
      <c r="A2">
        <v>0</v>
      </c>
      <c r="B2">
        <f>(R*Ueff*1.414/Z)*COS(w*calculs2!A2)</f>
        <v>21.175332755953967</v>
      </c>
      <c r="C2">
        <f>(Lw*Ueff*1.414/Z)*COS(w*calculs2!A2+3.14/2)</f>
        <v>0.052104748530729814</v>
      </c>
      <c r="D2">
        <f>(unsurCw*Ueff*1.414/Z)*COS(w*calculs2!A2-3.14/2)</f>
        <v>0.05113945645573558</v>
      </c>
      <c r="E2">
        <f>B2+C2+D2</f>
        <v>21.278576960940434</v>
      </c>
    </row>
    <row r="3" spans="1:5" ht="12.75">
      <c r="A3">
        <f>A2+0.00005</f>
        <v>5E-05</v>
      </c>
      <c r="B3">
        <f>(R*Ueff*1.414/Z)*COS(w*calculs2!A3)</f>
        <v>21.10742051254077</v>
      </c>
      <c r="C3">
        <f>(Lw*Ueff*1.414/Z)*COS(w*calculs2!A3+3.14/2)</f>
        <v>-5.184203054933521</v>
      </c>
      <c r="D3">
        <f>(unsurCw*Ueff*1.414/Z)*COS(w*calculs2!A3-3.14/2)</f>
        <v>5.1901114486990645</v>
      </c>
      <c r="E3">
        <f aca="true" t="shared" si="0" ref="E3:E66">B3+C3+D3</f>
        <v>21.113328906306315</v>
      </c>
    </row>
    <row r="4" spans="1:5" ht="12.75">
      <c r="A4">
        <f aca="true" t="shared" si="1" ref="A4:A67">A3+0.00005</f>
        <v>0.0001</v>
      </c>
      <c r="B4">
        <f>(R*Ueff*1.414/Z)*COS(w*calculs2!A4)</f>
        <v>20.904119390360663</v>
      </c>
      <c r="C4">
        <f>(Lw*Ueff*1.414/Z)*COS(w*calculs2!A4+3.14/2)</f>
        <v>-10.387257934929927</v>
      </c>
      <c r="D4">
        <f>(unsurCw*Ueff*1.414/Z)*COS(w*calculs2!A4-3.14/2)</f>
        <v>10.29579261939</v>
      </c>
      <c r="E4">
        <f t="shared" si="0"/>
        <v>20.812654074820735</v>
      </c>
    </row>
    <row r="5" spans="1:5" ht="12.75">
      <c r="A5">
        <f t="shared" si="1"/>
        <v>0.00015000000000000001</v>
      </c>
      <c r="B5">
        <f>(R*Ueff*1.414/Z)*COS(w*calculs2!A5)</f>
        <v>20.56673341948059</v>
      </c>
      <c r="C5">
        <f>(Lw*Ueff*1.414/Z)*COS(w*calculs2!A5+3.14/2)</f>
        <v>-15.523686047129788</v>
      </c>
      <c r="D5">
        <f>(unsurCw*Ueff*1.414/Z)*COS(w*calculs2!A5-3.14/2)</f>
        <v>15.33543370631381</v>
      </c>
      <c r="E5">
        <f t="shared" si="0"/>
        <v>20.378481078664613</v>
      </c>
    </row>
    <row r="6" spans="1:5" ht="12.75">
      <c r="A6">
        <f t="shared" si="1"/>
        <v>0.0002</v>
      </c>
      <c r="B6">
        <f>(R*Ueff*1.414/Z)*COS(w*calculs2!A6)</f>
        <v>20.09742668756262</v>
      </c>
      <c r="C6">
        <f>(Lw*Ueff*1.414/Z)*COS(w*calculs2!A6+3.14/2)</f>
        <v>-20.56054090986501</v>
      </c>
      <c r="D6">
        <f>(unsurCw*Ueff*1.414/Z)*COS(w*calculs2!A6-3.14/2)</f>
        <v>20.276709046761482</v>
      </c>
      <c r="E6">
        <f t="shared" si="0"/>
        <v>19.81359482445909</v>
      </c>
    </row>
    <row r="7" spans="1:5" ht="12.75">
      <c r="A7">
        <f t="shared" si="1"/>
        <v>0.00025</v>
      </c>
      <c r="B7">
        <f>(R*Ueff*1.414/Z)*COS(w*calculs2!A7)</f>
        <v>19.499209458802433</v>
      </c>
      <c r="C7">
        <f>(Lw*Ueff*1.414/Z)*COS(w*calculs2!A7+3.14/2)</f>
        <v>-25.465514732045136</v>
      </c>
      <c r="D7">
        <f>(unsurCw*Ueff*1.414/Z)*COS(w*calculs2!A7-3.14/2)</f>
        <v>25.08792392334086</v>
      </c>
      <c r="E7">
        <f t="shared" si="0"/>
        <v>19.121618650098156</v>
      </c>
    </row>
    <row r="8" spans="1:5" ht="12.75">
      <c r="A8">
        <f t="shared" si="1"/>
        <v>0.00030000000000000003</v>
      </c>
      <c r="B8">
        <f>(R*Ueff*1.414/Z)*COS(w*calculs2!A8)</f>
        <v>18.775918865255683</v>
      </c>
      <c r="C8">
        <f>(Lw*Ueff*1.414/Z)*COS(w*calculs2!A8+3.14/2)</f>
        <v>-30.2071456443351</v>
      </c>
      <c r="D8">
        <f>(unsurCw*Ueff*1.414/Z)*COS(w*calculs2!A8-3.14/2)</f>
        <v>29.738217862728874</v>
      </c>
      <c r="E8">
        <f t="shared" si="0"/>
        <v>18.306991083649457</v>
      </c>
    </row>
    <row r="9" spans="1:5" ht="12.75">
      <c r="A9">
        <f t="shared" si="1"/>
        <v>0.00035000000000000005</v>
      </c>
      <c r="B9">
        <f>(R*Ueff*1.414/Z)*COS(w*calculs2!A9)</f>
        <v>17.93219429440341</v>
      </c>
      <c r="C9">
        <f>(Lw*Ueff*1.414/Z)*COS(w*calculs2!A9+3.14/2)</f>
        <v>-34.75501950435496</v>
      </c>
      <c r="D9">
        <f>(unsurCw*Ueff*1.414/Z)*COS(w*calculs2!A9-3.14/2)</f>
        <v>34.19776258334953</v>
      </c>
      <c r="E9">
        <f t="shared" si="0"/>
        <v>17.374937373397977</v>
      </c>
    </row>
    <row r="10" spans="1:5" ht="12.75">
      <c r="A10">
        <f t="shared" si="1"/>
        <v>0.0004000000000000001</v>
      </c>
      <c r="B10">
        <f>(R*Ueff*1.414/Z)*COS(w*calculs2!A10)</f>
        <v>16.97344763082753</v>
      </c>
      <c r="C10">
        <f>(Lw*Ueff*1.414/Z)*COS(w*calculs2!A10+3.14/2)</f>
        <v>-39.07996498146699</v>
      </c>
      <c r="D10">
        <f>(unsurCw*Ueff*1.414/Z)*COS(w*calculs2!A10-3.14/2)</f>
        <v>38.43795332228657</v>
      </c>
      <c r="E10">
        <f t="shared" si="0"/>
        <v>16.331435971647103</v>
      </c>
    </row>
    <row r="11" spans="1:5" ht="12.75">
      <c r="A11">
        <f t="shared" si="1"/>
        <v>0.0004500000000000001</v>
      </c>
      <c r="B11">
        <f>(R*Ueff*1.414/Z)*COS(w*calculs2!A11)</f>
        <v>15.905828542874582</v>
      </c>
      <c r="C11">
        <f>(Lw*Ueff*1.414/Z)*COS(w*calculs2!A11+3.14/2)</f>
        <v>-43.15424066982167</v>
      </c>
      <c r="D11">
        <f>(unsurCw*Ueff*1.414/Z)*COS(w*calculs2!A11-3.14/2)</f>
        <v>42.431592314206135</v>
      </c>
      <c r="E11">
        <f t="shared" si="0"/>
        <v>15.183180187259047</v>
      </c>
    </row>
    <row r="12" spans="1:5" ht="12.75">
      <c r="A12">
        <f t="shared" si="1"/>
        <v>0.0005000000000000001</v>
      </c>
      <c r="B12">
        <f>(R*Ueff*1.414/Z)*COS(w*calculs2!A12)</f>
        <v>14.736185036968761</v>
      </c>
      <c r="C12">
        <f>(Lw*Ueff*1.414/Z)*COS(w*calculs2!A12+3.14/2)</f>
        <v>-46.951713029467705</v>
      </c>
      <c r="D12">
        <f>(unsurCw*Ueff*1.414/Z)*COS(w*calculs2!A12-3.14/2)</f>
        <v>46.15306324540499</v>
      </c>
      <c r="E12">
        <f t="shared" si="0"/>
        <v>13.937535252906045</v>
      </c>
    </row>
    <row r="13" spans="1:5" ht="12.75">
      <c r="A13">
        <f t="shared" si="1"/>
        <v>0.0005500000000000001</v>
      </c>
      <c r="B13">
        <f>(R*Ueff*1.414/Z)*COS(w*calculs2!A13)</f>
        <v>13.472019532589867</v>
      </c>
      <c r="C13">
        <f>(Lw*Ueff*1.414/Z)*COS(w*calculs2!A13+3.14/2)</f>
        <v>-50.44802401416182</v>
      </c>
      <c r="D13">
        <f>(unsurCw*Ueff*1.414/Z)*COS(w*calculs2!A13-3.14/2)</f>
        <v>49.578495563986955</v>
      </c>
      <c r="E13">
        <f t="shared" si="0"/>
        <v>12.602491082415007</v>
      </c>
    </row>
    <row r="14" spans="1:5" ht="12.75">
      <c r="A14">
        <f t="shared" si="1"/>
        <v>0.0006000000000000002</v>
      </c>
      <c r="B14">
        <f>(R*Ueff*1.414/Z)*COS(w*calculs2!A14)</f>
        <v>12.121440739663491</v>
      </c>
      <c r="C14">
        <f>(Lw*Ueff*1.414/Z)*COS(w*calculs2!A14+3.14/2)</f>
        <v>-53.62074731066704</v>
      </c>
      <c r="D14">
        <f>(unsurCw*Ueff*1.414/Z)*COS(w*calculs2!A14-3.14/2)</f>
        <v>52.68591759223666</v>
      </c>
      <c r="E14">
        <f t="shared" si="0"/>
        <v>11.186611021233112</v>
      </c>
    </row>
    <row r="15" spans="1:5" ht="12.75">
      <c r="A15">
        <f t="shared" si="1"/>
        <v>0.0006500000000000002</v>
      </c>
      <c r="B15">
        <f>(R*Ueff*1.414/Z)*COS(w*calculs2!A15)</f>
        <v>10.693111647035288</v>
      </c>
      <c r="C15">
        <f>(Lw*Ueff*1.414/Z)*COS(w*calculs2!A15+3.14/2)</f>
        <v>-56.44953218737712</v>
      </c>
      <c r="D15">
        <f>(unsurCw*Ueff*1.414/Z)*COS(w*calculs2!A15-3.14/2)</f>
        <v>55.45539745908485</v>
      </c>
      <c r="E15">
        <f t="shared" si="0"/>
        <v>9.698976918743014</v>
      </c>
    </row>
    <row r="16" spans="1:5" ht="12.75">
      <c r="A16">
        <f t="shared" si="1"/>
        <v>0.0007000000000000002</v>
      </c>
      <c r="B16">
        <f>(R*Ueff*1.414/Z)*COS(w*calculs2!A16)</f>
        <v>9.196193955645743</v>
      </c>
      <c r="C16">
        <f>(Lw*Ueff*1.414/Z)*COS(w*calculs2!A16+3.14/2)</f>
        <v>-58.916234029581666</v>
      </c>
      <c r="D16">
        <f>(unsurCw*Ueff*1.414/Z)*COS(w*calculs2!A16-3.14/2)</f>
        <v>57.86917094868538</v>
      </c>
      <c r="E16">
        <f t="shared" si="0"/>
        <v>8.14913087474946</v>
      </c>
    </row>
    <row r="17" spans="1:5" ht="12.75">
      <c r="A17">
        <f t="shared" si="1"/>
        <v>0.0007500000000000002</v>
      </c>
      <c r="B17">
        <f>(R*Ueff*1.414/Z)*COS(w*calculs2!A17)</f>
        <v>7.64028931282658</v>
      </c>
      <c r="C17">
        <f>(Lw*Ueff*1.414/Z)*COS(w*calculs2!A17+3.14/2)</f>
        <v>-61.00503072408258</v>
      </c>
      <c r="D17">
        <f>(unsurCw*Ueff*1.414/Z)*COS(w*calculs2!A17-3.14/2)</f>
        <v>59.91175544504734</v>
      </c>
      <c r="E17">
        <f t="shared" si="0"/>
        <v>6.547014033791342</v>
      </c>
    </row>
    <row r="18" spans="1:5" ht="12.75">
      <c r="A18">
        <f t="shared" si="1"/>
        <v>0.0008000000000000003</v>
      </c>
      <c r="B18">
        <f>(R*Ueff*1.414/Z)*COS(w*calculs2!A18)</f>
        <v>6.03537772465832</v>
      </c>
      <c r="C18">
        <f>(Lw*Ueff*1.414/Z)*COS(w*calculs2!A18+3.14/2)</f>
        <v>-62.702524146638595</v>
      </c>
      <c r="D18">
        <f>(unsurCw*Ueff*1.414/Z)*COS(w*calculs2!A18-3.14/2)</f>
        <v>61.57004924184974</v>
      </c>
      <c r="E18">
        <f t="shared" si="0"/>
        <v>4.90290281986946</v>
      </c>
    </row>
    <row r="19" spans="1:5" ht="12.75">
      <c r="A19">
        <f t="shared" si="1"/>
        <v>0.0008500000000000003</v>
      </c>
      <c r="B19">
        <f>(R*Ueff*1.414/Z)*COS(w*calculs2!A19)</f>
        <v>4.391753541429436</v>
      </c>
      <c r="C19">
        <f>(Lw*Ueff*1.414/Z)*COS(w*calculs2!A19+3.14/2)</f>
        <v>-63.99782610126869</v>
      </c>
      <c r="D19">
        <f>(unsurCw*Ueff*1.414/Z)*COS(w*calculs2!A19-3.14/2)</f>
        <v>62.83341558043787</v>
      </c>
      <c r="E19">
        <f t="shared" si="0"/>
        <v>3.2273430205986173</v>
      </c>
    </row>
    <row r="20" spans="1:5" ht="12.75">
      <c r="A20">
        <f t="shared" si="1"/>
        <v>0.0009000000000000003</v>
      </c>
      <c r="B20">
        <f>(R*Ueff*1.414/Z)*COS(w*calculs2!A20)</f>
        <v>2.719959426804087</v>
      </c>
      <c r="C20">
        <f>(Lw*Ueff*1.414/Z)*COS(w*calculs2!A20+3.14/2)</f>
        <v>-64.88262816017621</v>
      </c>
      <c r="D20">
        <f>(unsurCw*Ueff*1.414/Z)*COS(w*calculs2!A20-3.14/2)</f>
        <v>63.69375087695829</v>
      </c>
      <c r="E20">
        <f t="shared" si="0"/>
        <v>1.5310821435861683</v>
      </c>
    </row>
    <row r="21" spans="1:5" ht="12.75">
      <c r="A21">
        <f t="shared" si="1"/>
        <v>0.0009500000000000003</v>
      </c>
      <c r="B21">
        <f>(R*Ueff*1.414/Z)*COS(w*calculs2!A21)</f>
        <v>1.0307187342386344</v>
      </c>
      <c r="C21">
        <f>(Lw*Ueff*1.414/Z)*COS(w*calculs2!A21+3.14/2)</f>
        <v>-65.3512549563207</v>
      </c>
      <c r="D21">
        <f>(unsurCw*Ueff*1.414/Z)*COS(w*calculs2!A21-3.14/2)</f>
        <v>64.14553670100449</v>
      </c>
      <c r="E21">
        <f t="shared" si="0"/>
        <v>-0.17499952107758077</v>
      </c>
    </row>
    <row r="22" spans="1:5" ht="12.75">
      <c r="A22">
        <f t="shared" si="1"/>
        <v>0.0010000000000000002</v>
      </c>
      <c r="B22">
        <f>(R*Ueff*1.414/Z)*COS(w*calculs2!A22)</f>
        <v>-0.6651332755964776</v>
      </c>
      <c r="C22">
        <f>(Lw*Ueff*1.414/Z)*COS(w*calculs2!A22+3.14/2)</f>
        <v>-65.40070058680406</v>
      </c>
      <c r="D22">
        <f>(unsurCw*Ueff*1.414/Z)*COS(w*calculs2!A22-3.14/2)</f>
        <v>64.18587517236773</v>
      </c>
      <c r="E22">
        <f t="shared" si="0"/>
        <v>-1.879958690032808</v>
      </c>
    </row>
    <row r="23" spans="1:5" ht="12.75">
      <c r="A23">
        <f t="shared" si="1"/>
        <v>0.0010500000000000002</v>
      </c>
      <c r="B23">
        <f>(R*Ueff*1.414/Z)*COS(w*calculs2!A23)</f>
        <v>-2.35671893519897</v>
      </c>
      <c r="C23">
        <f>(Lw*Ueff*1.414/Z)*COS(w*calculs2!A23+3.14/2)</f>
        <v>-65.03064789356961</v>
      </c>
      <c r="D23">
        <f>(unsurCw*Ueff*1.414/Z)*COS(w*calculs2!A23-3.14/2)</f>
        <v>63.81450754884854</v>
      </c>
      <c r="E23">
        <f t="shared" si="0"/>
        <v>-3.5728592799200385</v>
      </c>
    </row>
    <row r="24" spans="1:5" ht="12.75">
      <c r="A24">
        <f t="shared" si="1"/>
        <v>0.0011</v>
      </c>
      <c r="B24">
        <f>(R*Ueff*1.414/Z)*COS(w*calculs2!A24)</f>
        <v>-4.033187942626193</v>
      </c>
      <c r="C24">
        <f>(Lw*Ueff*1.414/Z)*COS(w*calculs2!A24+3.14/2)</f>
        <v>-64.2434704977423</v>
      </c>
      <c r="D24">
        <f>(unsurCw*Ueff*1.414/Z)*COS(w*calculs2!A24-3.14/2)</f>
        <v>63.03381588590124</v>
      </c>
      <c r="E24">
        <f t="shared" si="0"/>
        <v>-5.242842554467252</v>
      </c>
    </row>
    <row r="25" spans="1:5" ht="12.75">
      <c r="A25">
        <f t="shared" si="1"/>
        <v>0.00115</v>
      </c>
      <c r="B25">
        <f>(R*Ueff*1.414/Z)*COS(w*calculs2!A25)</f>
        <v>-5.683786958356233</v>
      </c>
      <c r="C25">
        <f>(Lw*Ueff*1.414/Z)*COS(w*calculs2!A25+3.14/2)</f>
        <v>-63.04421757456115</v>
      </c>
      <c r="D25">
        <f>(unsurCw*Ueff*1.414/Z)*COS(w*calculs2!A25-3.14/2)</f>
        <v>61.84880775746629</v>
      </c>
      <c r="E25">
        <f t="shared" si="0"/>
        <v>-6.879196775451092</v>
      </c>
    </row>
    <row r="26" spans="1:5" ht="12.75">
      <c r="A26">
        <f t="shared" si="1"/>
        <v>0.0012</v>
      </c>
      <c r="B26">
        <f>(R*Ueff*1.414/Z)*COS(w*calculs2!A26)</f>
        <v>-7.297928580205074</v>
      </c>
      <c r="C26">
        <f>(Lw*Ueff*1.414/Z)*COS(w*calculs2!A26+3.14/2)</f>
        <v>-61.44058146656188</v>
      </c>
      <c r="D26">
        <f>(unsurCw*Ueff*1.414/Z)*COS(w*calculs2!A26-3.14/2)</f>
        <v>60.26708413599522</v>
      </c>
      <c r="E26">
        <f t="shared" si="0"/>
        <v>-8.471425910771728</v>
      </c>
    </row>
    <row r="27" spans="1:5" ht="12.75">
      <c r="A27">
        <f t="shared" si="1"/>
        <v>0.0012499999999999998</v>
      </c>
      <c r="B27">
        <f>(R*Ueff*1.414/Z)*COS(w*calculs2!A27)</f>
        <v>-8.865259253875385</v>
      </c>
      <c r="C27">
        <f>(Lw*Ueff*1.414/Z)*COS(w*calculs2!A27+3.14/2)</f>
        <v>-59.442848342747595</v>
      </c>
      <c r="D27">
        <f>(unsurCw*Ueff*1.414/Z)*COS(w*calculs2!A27-3.14/2)</f>
        <v>58.29879063769455</v>
      </c>
      <c r="E27">
        <f t="shared" si="0"/>
        <v>-10.009316958928423</v>
      </c>
    </row>
    <row r="28" spans="1:5" ht="12.75">
      <c r="A28">
        <f t="shared" si="1"/>
        <v>0.0012999999999999997</v>
      </c>
      <c r="B28">
        <f>(R*Ueff*1.414/Z)*COS(w*calculs2!A28)</f>
        <v>-10.375725683539804</v>
      </c>
      <c r="C28">
        <f>(Lw*Ueff*1.414/Z)*COS(w*calculs2!A28+3.14/2)</f>
        <v>-57.06383222023368</v>
      </c>
      <c r="D28">
        <f>(unsurCw*Ueff*1.414/Z)*COS(w*calculs2!A28-3.14/2)</f>
        <v>55.95655244571544</v>
      </c>
      <c r="E28">
        <f t="shared" si="0"/>
        <v>-11.483005458058038</v>
      </c>
    </row>
    <row r="29" spans="1:5" ht="12.75">
      <c r="A29">
        <f t="shared" si="1"/>
        <v>0.0013499999999999996</v>
      </c>
      <c r="B29">
        <f>(R*Ueff*1.414/Z)*COS(w*calculs2!A29)</f>
        <v>-11.819639316482666</v>
      </c>
      <c r="C29">
        <f>(Lw*Ueff*1.414/Z)*COS(w*calculs2!A29+3.14/2)</f>
        <v>-54.31879277157004</v>
      </c>
      <c r="D29">
        <f>(unsurCw*Ueff*1.414/Z)*COS(w*calculs2!A29-3.14/2)</f>
        <v>53.25539332870971</v>
      </c>
      <c r="E29">
        <f t="shared" si="0"/>
        <v>-12.883038759343002</v>
      </c>
    </row>
    <row r="30" spans="1:5" ht="12.75">
      <c r="A30">
        <f t="shared" si="1"/>
        <v>0.0013999999999999996</v>
      </c>
      <c r="B30">
        <f>(R*Ueff*1.414/Z)*COS(w*calculs2!A30)</f>
        <v>-13.187738488177787</v>
      </c>
      <c r="C30">
        <f>(Lw*Ueff*1.414/Z)*COS(w*calculs2!A30+3.14/2)</f>
        <v>-51.225337444948</v>
      </c>
      <c r="D30">
        <f>(unsurCw*Ueff*1.414/Z)*COS(w*calculs2!A30-3.14/2)</f>
        <v>50.21263927418989</v>
      </c>
      <c r="E30">
        <f t="shared" si="0"/>
        <v>-14.200436658935907</v>
      </c>
    </row>
    <row r="31" spans="1:5" ht="12.75">
      <c r="A31">
        <f t="shared" si="1"/>
        <v>0.0014499999999999995</v>
      </c>
      <c r="B31">
        <f>(R*Ueff*1.414/Z)*COS(w*calculs2!A31)</f>
        <v>-14.471247829186359</v>
      </c>
      <c r="C31">
        <f>(Lw*Ueff*1.414/Z)*COS(w*calculs2!A31+3.14/2)</f>
        <v>-47.80330852511933</v>
      </c>
      <c r="D31">
        <f>(unsurCw*Ueff*1.414/Z)*COS(w*calculs2!A31-3.14/2)</f>
        <v>46.84780735481583</v>
      </c>
      <c r="E31">
        <f t="shared" si="0"/>
        <v>-15.42674899948986</v>
      </c>
    </row>
    <row r="32" spans="1:5" ht="12.75">
      <c r="A32">
        <f t="shared" si="1"/>
        <v>0.0014999999999999994</v>
      </c>
      <c r="B32">
        <f>(R*Ueff*1.414/Z)*COS(w*calculs2!A32)</f>
        <v>-15.661934552822636</v>
      </c>
      <c r="C32">
        <f>(Lw*Ueff*1.414/Z)*COS(w*calculs2!A32+3.14/2)</f>
        <v>-44.07465585945121</v>
      </c>
      <c r="D32">
        <f>(unsurCw*Ueff*1.414/Z)*COS(w*calculs2!A32-3.14/2)</f>
        <v>43.18248054045033</v>
      </c>
      <c r="E32">
        <f t="shared" si="0"/>
        <v>-16.55410987182352</v>
      </c>
    </row>
    <row r="33" spans="1:5" ht="12.75">
      <c r="A33">
        <f t="shared" si="1"/>
        <v>0.0015499999999999993</v>
      </c>
      <c r="B33">
        <f>(R*Ueff*1.414/Z)*COS(w*calculs2!A33)</f>
        <v>-16.752161262542604</v>
      </c>
      <c r="C33">
        <f>(Lw*Ueff*1.414/Z)*COS(w*calculs2!A33+3.14/2)</f>
        <v>-40.063296065486526</v>
      </c>
      <c r="D33">
        <f>(unsurCw*Ueff*1.414/Z)*COS(w*calculs2!A33-3.14/2)</f>
        <v>39.240169258974205</v>
      </c>
      <c r="E33">
        <f t="shared" si="0"/>
        <v>-17.57528806905492</v>
      </c>
    </row>
    <row r="34" spans="1:5" ht="12.75">
      <c r="A34">
        <f t="shared" si="1"/>
        <v>0.0015999999999999992</v>
      </c>
      <c r="B34">
        <f>(R*Ueff*1.414/Z)*COS(w*calculs2!A34)</f>
        <v>-17.73493494033427</v>
      </c>
      <c r="C34">
        <f>(Lw*Ueff*1.414/Z)*COS(w*calculs2!A34+3.14/2)</f>
        <v>-35.7949591230924</v>
      </c>
      <c r="D34">
        <f>(unsurCw*Ueff*1.414/Z)*COS(w*calculs2!A34-3.14/2)</f>
        <v>35.04616059384859</v>
      </c>
      <c r="E34">
        <f t="shared" si="0"/>
        <v>-18.483733469578077</v>
      </c>
    </row>
    <row r="35" spans="1:5" ht="12.75">
      <c r="A35">
        <f t="shared" si="1"/>
        <v>0.0016499999999999991</v>
      </c>
      <c r="B35">
        <f>(R*Ueff*1.414/Z)*COS(w*calculs2!A35)</f>
        <v>-18.6039518018845</v>
      </c>
      <c r="C35">
        <f>(Lw*Ueff*1.414/Z)*COS(w*calculs2!A35+3.14/2)</f>
        <v>-31.29702333519735</v>
      </c>
      <c r="D35">
        <f>(unsurCw*Ueff*1.414/Z)*COS(w*calculs2!A35-3.14/2)</f>
        <v>30.627356085712833</v>
      </c>
      <c r="E35">
        <f t="shared" si="0"/>
        <v>-19.27361905136901</v>
      </c>
    </row>
    <row r="36" spans="1:5" ht="12.75">
      <c r="A36">
        <f t="shared" si="1"/>
        <v>0.001699999999999999</v>
      </c>
      <c r="B36">
        <f>(R*Ueff*1.414/Z)*COS(w*calculs2!A36)</f>
        <v>-19.353637730808725</v>
      </c>
      <c r="C36">
        <f>(Lw*Ueff*1.414/Z)*COS(w*calculs2!A36+3.14/2)</f>
        <v>-26.598339715724414</v>
      </c>
      <c r="D36">
        <f>(unsurCw*Ueff*1.414/Z)*COS(w*calculs2!A36-3.14/2)</f>
        <v>26.012099178404192</v>
      </c>
      <c r="E36">
        <f t="shared" si="0"/>
        <v>-19.939878268128943</v>
      </c>
    </row>
    <row r="37" spans="1:5" ht="12.75">
      <c r="A37">
        <f t="shared" si="1"/>
        <v>0.001749999999999999</v>
      </c>
      <c r="B37">
        <f>(R*Ueff*1.414/Z)*COS(w*calculs2!A37)</f>
        <v>-19.97918403258721</v>
      </c>
      <c r="C37">
        <f>(Lw*Ueff*1.414/Z)*COS(w*calculs2!A37+3.14/2)</f>
        <v>-21.72904693114613</v>
      </c>
      <c r="D37">
        <f>(unsurCw*Ueff*1.414/Z)*COS(w*calculs2!A37-3.14/2)</f>
        <v>21.229993416208462</v>
      </c>
      <c r="E37">
        <f t="shared" si="0"/>
        <v>-20.47823754752488</v>
      </c>
    </row>
    <row r="38" spans="1:5" ht="12.75">
      <c r="A38">
        <f t="shared" si="1"/>
        <v>0.0017999999999999989</v>
      </c>
      <c r="B38">
        <f>(R*Ueff*1.414/Z)*COS(w*calculs2!A38)</f>
        <v>-20.4765782788721</v>
      </c>
      <c r="C38">
        <f>(Lw*Ueff*1.414/Z)*COS(w*calculs2!A38+3.14/2)</f>
        <v>-16.720377982676347</v>
      </c>
      <c r="D38">
        <f>(unsurCw*Ueff*1.414/Z)*COS(w*calculs2!A38-3.14/2)</f>
        <v>16.31171255847504</v>
      </c>
      <c r="E38">
        <f t="shared" si="0"/>
        <v>-20.88524370307341</v>
      </c>
    </row>
    <row r="39" spans="1:5" ht="12.75">
      <c r="A39">
        <f t="shared" si="1"/>
        <v>0.0018499999999999988</v>
      </c>
      <c r="B39">
        <f>(R*Ueff*1.414/Z)*COS(w*calculs2!A39)</f>
        <v>-20.8426300443213</v>
      </c>
      <c r="C39">
        <f>(Lw*Ueff*1.414/Z)*COS(w*calculs2!A39+3.14/2)</f>
        <v>-11.604459869094837</v>
      </c>
      <c r="D39">
        <f>(unsurCw*Ueff*1.414/Z)*COS(w*calculs2!A39-3.14/2)</f>
        <v>11.288803829574332</v>
      </c>
      <c r="E39">
        <f t="shared" si="0"/>
        <v>-21.1582860838418</v>
      </c>
    </row>
    <row r="40" spans="1:5" ht="12.75">
      <c r="A40">
        <f t="shared" si="1"/>
        <v>0.0018999999999999987</v>
      </c>
      <c r="B40">
        <f>(R*Ueff*1.414/Z)*COS(w*calculs2!A40)</f>
        <v>-21.07499137087591</v>
      </c>
      <c r="C40">
        <f>(Lw*Ueff*1.414/Z)*COS(w*calculs2!A40+3.14/2)</f>
        <v>-6.41410751522138</v>
      </c>
      <c r="D40">
        <f>(unsurCw*Ueff*1.414/Z)*COS(w*calculs2!A40-3.14/2)</f>
        <v>6.193485566206935</v>
      </c>
      <c r="E40">
        <f t="shared" si="0"/>
        <v>-21.295613319890354</v>
      </c>
    </row>
    <row r="41" spans="1:5" ht="12.75">
      <c r="A41">
        <f t="shared" si="1"/>
        <v>0.0019499999999999986</v>
      </c>
      <c r="B41">
        <f>(R*Ueff*1.414/Z)*COS(w*calculs2!A41)</f>
        <v>-21.172171828217735</v>
      </c>
      <c r="C41">
        <f>(Lw*Ueff*1.414/Z)*COS(w*calculs2!A41+3.14/2)</f>
        <v>-1.1826132878414457</v>
      </c>
      <c r="D41">
        <f>(unsurCw*Ueff*1.414/Z)*COS(w*calculs2!A41-3.14/2)</f>
        <v>1.0584405600113653</v>
      </c>
      <c r="E41">
        <f t="shared" si="0"/>
        <v>-21.296344556047814</v>
      </c>
    </row>
    <row r="42" spans="1:5" ht="12.75">
      <c r="A42">
        <f t="shared" si="1"/>
        <v>0.0019999999999999987</v>
      </c>
      <c r="B42">
        <f>(R*Ueff*1.414/Z)*COS(w*calculs2!A42)</f>
        <v>-21.133548073804754</v>
      </c>
      <c r="C42">
        <f>(Lw*Ueff*1.414/Z)*COS(w*calculs2!A42+3.14/2)</f>
        <v>4.05646655081495</v>
      </c>
      <c r="D42">
        <f>(unsurCw*Ueff*1.414/Z)*COS(w*calculs2!A42-3.14/2)</f>
        <v>-4.08339357897171</v>
      </c>
      <c r="E42">
        <f t="shared" si="0"/>
        <v>-21.160475101961513</v>
      </c>
    </row>
    <row r="43" spans="1:5" ht="12.75">
      <c r="A43">
        <f t="shared" si="1"/>
        <v>0.002049999999999999</v>
      </c>
      <c r="B43">
        <f>(R*Ueff*1.414/Z)*COS(w*calculs2!A43)</f>
        <v>-20.95936785116398</v>
      </c>
      <c r="C43">
        <f>(Lw*Ueff*1.414/Z)*COS(w*calculs2!A43+3.14/2)</f>
        <v>9.269527082292429</v>
      </c>
      <c r="D43">
        <f>(unsurCw*Ueff*1.414/Z)*COS(w*calculs2!A43-3.14/2)</f>
        <v>-9.199035693311512</v>
      </c>
      <c r="E43">
        <f t="shared" si="0"/>
        <v>-20.888876462183063</v>
      </c>
    </row>
    <row r="44" spans="1:5" ht="12.75">
      <c r="A44">
        <f t="shared" si="1"/>
        <v>0.002099999999999999</v>
      </c>
      <c r="B44">
        <f>(R*Ueff*1.414/Z)*COS(w*calculs2!A44)</f>
        <v>-20.650748400795383</v>
      </c>
      <c r="C44">
        <f>(Lw*Ueff*1.414/Z)*COS(w*calculs2!A44+3.14/2)</f>
        <v>14.423130283224692</v>
      </c>
      <c r="D44">
        <f>(unsurCw*Ueff*1.414/Z)*COS(w*calculs2!A44-3.14/2)</f>
        <v>-14.25567262852418</v>
      </c>
      <c r="E44">
        <f t="shared" si="0"/>
        <v>-20.483290746094873</v>
      </c>
    </row>
    <row r="45" spans="1:5" ht="12.75">
      <c r="A45">
        <f t="shared" si="1"/>
        <v>0.002149999999999999</v>
      </c>
      <c r="B45">
        <f>(R*Ueff*1.414/Z)*COS(w*calculs2!A45)</f>
        <v>-20.209669293879934</v>
      </c>
      <c r="C45">
        <f>(Lw*Ueff*1.414/Z)*COS(w*calculs2!A45+3.14/2)</f>
        <v>19.484219506136956</v>
      </c>
      <c r="D45">
        <f>(unsurCw*Ueff*1.414/Z)*COS(w*calculs2!A45-3.14/2)</f>
        <v>-19.220869705792204</v>
      </c>
      <c r="E45">
        <f t="shared" si="0"/>
        <v>-19.94631949353518</v>
      </c>
    </row>
    <row r="46" spans="1:5" ht="12.75">
      <c r="A46">
        <f t="shared" si="1"/>
        <v>0.0021999999999999993</v>
      </c>
      <c r="B46">
        <f>(R*Ueff*1.414/Z)*COS(w*calculs2!A46)</f>
        <v>-19.638959734758213</v>
      </c>
      <c r="C46">
        <f>(Lw*Ueff*1.414/Z)*COS(w*calculs2!A46+3.14/2)</f>
        <v>24.420331513997493</v>
      </c>
      <c r="D46">
        <f>(unsurCw*Ueff*1.414/Z)*COS(w*calculs2!A46-3.14/2)</f>
        <v>-24.062778767035468</v>
      </c>
      <c r="E46">
        <f t="shared" si="0"/>
        <v>-19.28140698779619</v>
      </c>
    </row>
    <row r="47" spans="1:5" ht="12.75">
      <c r="A47">
        <f t="shared" si="1"/>
        <v>0.0022499999999999994</v>
      </c>
      <c r="B47">
        <f>(R*Ueff*1.414/Z)*COS(w*calculs2!A47)</f>
        <v>-18.942280413625188</v>
      </c>
      <c r="C47">
        <f>(Lw*Ueff*1.414/Z)*COS(w*calculs2!A47+3.14/2)</f>
        <v>29.19980470846859</v>
      </c>
      <c r="D47">
        <f>(unsurCw*Ueff*1.414/Z)*COS(w*calculs2!A47-3.14/2)</f>
        <v>-28.750342457874552</v>
      </c>
      <c r="E47">
        <f t="shared" si="0"/>
        <v>-18.49281816303115</v>
      </c>
    </row>
    <row r="48" spans="1:5" ht="12.75">
      <c r="A48">
        <f t="shared" si="1"/>
        <v>0.0022999999999999995</v>
      </c>
      <c r="B48">
        <f>(R*Ueff*1.414/Z)*COS(w*calculs2!A48)</f>
        <v>-18.124100025842854</v>
      </c>
      <c r="C48">
        <f>(Lw*Ueff*1.414/Z)*COS(w*calculs2!A48+3.14/2)</f>
        <v>33.791982216224035</v>
      </c>
      <c r="D48">
        <f>(unsurCw*Ueff*1.414/Z)*COS(w*calculs2!A48-3.14/2)</f>
        <v>-33.253493438158884</v>
      </c>
      <c r="E48">
        <f t="shared" si="0"/>
        <v>-17.585611247777702</v>
      </c>
    </row>
    <row r="49" spans="1:5" ht="12.75">
      <c r="A49">
        <f t="shared" si="1"/>
        <v>0.0023499999999999997</v>
      </c>
      <c r="B49">
        <f>(R*Ueff*1.414/Z)*COS(w*calculs2!A49)</f>
        <v>-17.189666608482597</v>
      </c>
      <c r="C49">
        <f>(Lw*Ueff*1.414/Z)*COS(w*calculs2!A49+3.14/2)</f>
        <v>38.16740853068006</v>
      </c>
      <c r="D49">
        <f>(unsurCw*Ueff*1.414/Z)*COS(w*calculs2!A49-3.14/2)</f>
        <v>-37.54334724226761</v>
      </c>
      <c r="E49">
        <f t="shared" si="0"/>
        <v>-16.56560532007014</v>
      </c>
    </row>
    <row r="50" spans="1:5" ht="12.75">
      <c r="A50">
        <f t="shared" si="1"/>
        <v>0.0024</v>
      </c>
      <c r="B50">
        <f>(R*Ueff*1.414/Z)*COS(w*calculs2!A50)</f>
        <v>-16.14497387795251</v>
      </c>
      <c r="C50">
        <f>(Lw*Ueff*1.414/Z)*COS(w*calculs2!A50+3.14/2)</f>
        <v>42.29801844782514</v>
      </c>
      <c r="D50">
        <f>(unsurCw*Ueff*1.414/Z)*COS(w*calculs2!A50-3.14/2)</f>
        <v>-41.59238755212362</v>
      </c>
      <c r="E50">
        <f t="shared" si="0"/>
        <v>-15.439342982250984</v>
      </c>
    </row>
    <row r="51" spans="1:5" ht="12.75">
      <c r="A51">
        <f t="shared" si="1"/>
        <v>0.00245</v>
      </c>
      <c r="B51">
        <f>(R*Ueff*1.414/Z)*COS(w*calculs2!A51)</f>
        <v>-14.996722784629663</v>
      </c>
      <c r="C51">
        <f>(Lw*Ueff*1.414/Z)*COS(w*calculs2!A51+3.14/2)</f>
        <v>46.157317084261585</v>
      </c>
      <c r="D51">
        <f>(unsurCw*Ueff*1.414/Z)*COS(w*calculs2!A51-3.14/2)</f>
        <v>-45.374642694527495</v>
      </c>
      <c r="E51">
        <f t="shared" si="0"/>
        <v>-14.21404839489557</v>
      </c>
    </row>
    <row r="52" spans="1:5" ht="12.75">
      <c r="A52">
        <f t="shared" si="1"/>
        <v>0.0025</v>
      </c>
      <c r="B52">
        <f>(R*Ueff*1.414/Z)*COS(w*calculs2!A52)</f>
        <v>-13.752278531096508</v>
      </c>
      <c r="C52">
        <f>(Lw*Ueff*1.414/Z)*COS(w*calculs2!A52+3.14/2)</f>
        <v>49.72054982277299</v>
      </c>
      <c r="D52">
        <f>(unsurCw*Ueff*1.414/Z)*COS(w*calculs2!A52-3.14/2)</f>
        <v>-48.86585223070907</v>
      </c>
      <c r="E52">
        <f t="shared" si="0"/>
        <v>-12.897580939032594</v>
      </c>
    </row>
    <row r="53" spans="1:5" ht="12.75">
      <c r="A53">
        <f t="shared" si="1"/>
        <v>0.00255</v>
      </c>
      <c r="B53">
        <f>(R*Ueff*1.414/Z)*COS(w*calculs2!A53)</f>
        <v>-12.419623329678501</v>
      </c>
      <c r="C53">
        <f>(Lw*Ueff*1.414/Z)*COS(w*calculs2!A53+3.14/2)</f>
        <v>52.964861095339266</v>
      </c>
      <c r="D53">
        <f>(unsurCw*Ueff*1.414/Z)*COS(w*calculs2!A53-3.14/2)</f>
        <v>-52.04362256954419</v>
      </c>
      <c r="E53">
        <f t="shared" si="0"/>
        <v>-11.498384803883425</v>
      </c>
    </row>
    <row r="54" spans="1:5" ht="12.75">
      <c r="A54">
        <f t="shared" si="1"/>
        <v>0.0026000000000000003</v>
      </c>
      <c r="B54">
        <f>(R*Ueff*1.414/Z)*COS(w*calculs2!A54)</f>
        <v>-11.007305202309254</v>
      </c>
      <c r="C54">
        <f>(Lw*Ueff*1.414/Z)*COS(w*calculs2!A54+3.14/2)</f>
        <v>55.86944098512085</v>
      </c>
      <c r="D54">
        <f>(unsurCw*Ueff*1.414/Z)*COS(w*calculs2!A54-3.14/2)</f>
        <v>-54.88757060629018</v>
      </c>
      <c r="E54">
        <f t="shared" si="0"/>
        <v>-10.025434823478584</v>
      </c>
    </row>
    <row r="55" spans="1:5" ht="12.75">
      <c r="A55">
        <f t="shared" si="1"/>
        <v>0.0026500000000000004</v>
      </c>
      <c r="B55">
        <f>(R*Ueff*1.414/Z)*COS(w*calculs2!A55)</f>
        <v>-9.524383151135073</v>
      </c>
      <c r="C55">
        <f>(Lw*Ueff*1.414/Z)*COS(w*calculs2!A55+3.14/2)</f>
        <v>58.415658707066015</v>
      </c>
      <c r="D55">
        <f>(unsurCw*Ueff*1.414/Z)*COS(w*calculs2!A55-3.14/2)</f>
        <v>-57.37945446550159</v>
      </c>
      <c r="E55">
        <f t="shared" si="0"/>
        <v>-8.488178909570642</v>
      </c>
    </row>
    <row r="56" spans="1:5" ht="12.75">
      <c r="A56">
        <f t="shared" si="1"/>
        <v>0.0027000000000000006</v>
      </c>
      <c r="B56">
        <f>(R*Ueff*1.414/Z)*COS(w*calculs2!A56)</f>
        <v>-7.980369051550121</v>
      </c>
      <c r="C56">
        <f>(Lw*Ueff*1.414/Z)*COS(w*calculs2!A56+3.14/2)</f>
        <v>60.587182110959326</v>
      </c>
      <c r="D56">
        <f>(unsurCw*Ueff*1.414/Z)*COS(w*calculs2!A56-3.14/2)</f>
        <v>-59.50329050950384</v>
      </c>
      <c r="E56">
        <f t="shared" si="0"/>
        <v>-6.896477450094636</v>
      </c>
    </row>
    <row r="57" spans="1:5" ht="12.75">
      <c r="A57">
        <f t="shared" si="1"/>
        <v>0.0027500000000000007</v>
      </c>
      <c r="B57">
        <f>(R*Ueff*1.414/Z)*COS(w*calculs2!A57)</f>
        <v>-6.385166640376192</v>
      </c>
      <c r="C57">
        <f>(Lw*Ueff*1.414/Z)*COS(w*calculs2!A57+3.14/2)</f>
        <v>62.370082440385744</v>
      </c>
      <c r="D57">
        <f>(unsurCw*Ueff*1.414/Z)*COS(w*calculs2!A57-3.14/2)</f>
        <v>-61.245455861900886</v>
      </c>
      <c r="E57">
        <f t="shared" si="0"/>
        <v>-5.260540061891334</v>
      </c>
    </row>
    <row r="58" spans="1:5" ht="12.75">
      <c r="A58">
        <f t="shared" si="1"/>
        <v>0.002800000000000001</v>
      </c>
      <c r="B58">
        <f>(R*Ueff*1.414/Z)*COS(w*calculs2!A58)</f>
        <v>-4.749007990534123</v>
      </c>
      <c r="C58">
        <f>(Lw*Ueff*1.414/Z)*COS(w*calculs2!A58+3.14/2)</f>
        <v>63.75292367565678</v>
      </c>
      <c r="D58">
        <f>(unsurCw*Ueff*1.414/Z)*COS(w*calculs2!A58-3.14/2)</f>
        <v>-62.59477578850162</v>
      </c>
      <c r="E58">
        <f t="shared" si="0"/>
        <v>-3.590860103378965</v>
      </c>
    </row>
    <row r="59" spans="1:5" ht="12.75">
      <c r="A59">
        <f t="shared" si="1"/>
        <v>0.002850000000000001</v>
      </c>
      <c r="B59">
        <f>(R*Ueff*1.414/Z)*COS(w*calculs2!A59)</f>
        <v>-3.082387879675939</v>
      </c>
      <c r="C59">
        <f>(Lw*Ueff*1.414/Z)*COS(w*calculs2!A59+3.14/2)</f>
        <v>64.72683588762858</v>
      </c>
      <c r="D59">
        <f>(unsurCw*Ueff*1.414/Z)*COS(w*calculs2!A59-3.14/2)</f>
        <v>-63.54259537517989</v>
      </c>
      <c r="E59">
        <f t="shared" si="0"/>
        <v>-1.8981473672272529</v>
      </c>
    </row>
    <row r="60" spans="1:5" ht="12.75">
      <c r="A60">
        <f t="shared" si="1"/>
        <v>0.002900000000000001</v>
      </c>
      <c r="B60">
        <f>(R*Ueff*1.414/Z)*COS(w*calculs2!A60)</f>
        <v>-1.3959964737556367</v>
      </c>
      <c r="C60">
        <f>(Lw*Ueff*1.414/Z)*COS(w*calculs2!A60+3.14/2)</f>
        <v>65.28557213189987</v>
      </c>
      <c r="D60">
        <f>(unsurCw*Ueff*1.414/Z)*COS(w*calculs2!A60-3.14/2)</f>
        <v>-64.08283504290627</v>
      </c>
      <c r="E60">
        <f t="shared" si="0"/>
        <v>-0.19325938476203675</v>
      </c>
    </row>
    <row r="61" spans="1:5" ht="12.75">
      <c r="A61">
        <f t="shared" si="1"/>
        <v>0.0029500000000000012</v>
      </c>
      <c r="B61">
        <f>(R*Ueff*1.414/Z)*COS(w*calculs2!A61)</f>
        <v>0.2993492426751531</v>
      </c>
      <c r="C61">
        <f>(Lw*Ueff*1.414/Z)*COS(w*calculs2!A61+3.14/2)</f>
        <v>65.42554851845465</v>
      </c>
      <c r="D61">
        <f>(unsurCw*Ueff*1.414/Z)*COS(w*calculs2!A61-3.14/2)</f>
        <v>-64.21202954386254</v>
      </c>
      <c r="E61">
        <f t="shared" si="0"/>
        <v>1.512868217267254</v>
      </c>
    </row>
    <row r="62" spans="1:5" ht="12.75">
      <c r="A62">
        <f t="shared" si="1"/>
        <v>0.0030000000000000014</v>
      </c>
      <c r="B62">
        <f>(R*Ueff*1.414/Z)*COS(w*calculs2!A62)</f>
        <v>1.9927748496211561</v>
      </c>
      <c r="C62">
        <f>(Lw*Ueff*1.414/Z)*COS(w*calculs2!A62+3.14/2)</f>
        <v>65.14586719973177</v>
      </c>
      <c r="D62">
        <f>(unsurCw*Ueff*1.414/Z)*COS(w*calculs2!A62-3.14/2)</f>
        <v>-63.9293501885072</v>
      </c>
      <c r="E62">
        <f t="shared" si="0"/>
        <v>3.209291860845724</v>
      </c>
    </row>
    <row r="63" spans="1:5" ht="12.75">
      <c r="A63">
        <f t="shared" si="1"/>
        <v>0.0030500000000000015</v>
      </c>
      <c r="B63">
        <f>(R*Ueff*1.414/Z)*COS(w*calculs2!A63)</f>
        <v>3.673418243204574</v>
      </c>
      <c r="C63">
        <f>(Lw*Ueff*1.414/Z)*COS(w*calculs2!A63+3.14/2)</f>
        <v>64.44832212966944</v>
      </c>
      <c r="D63">
        <f>(unsurCw*Ueff*1.414/Z)*COS(w*calculs2!A63-3.14/2)</f>
        <v>-63.23661016102109</v>
      </c>
      <c r="E63">
        <f t="shared" si="0"/>
        <v>4.885130211852925</v>
      </c>
    </row>
    <row r="64" spans="1:5" ht="12.75">
      <c r="A64">
        <f t="shared" si="1"/>
        <v>0.0031000000000000016</v>
      </c>
      <c r="B64">
        <f>(R*Ueff*1.414/Z)*COS(w*calculs2!A64)</f>
        <v>5.3304993082271</v>
      </c>
      <c r="C64">
        <f>(Lw*Ueff*1.414/Z)*COS(w*calculs2!A64+3.14/2)</f>
        <v>63.33738755678459</v>
      </c>
      <c r="D64">
        <f>(unsurCw*Ueff*1.414/Z)*COS(w*calculs2!A64-3.14/2)</f>
        <v>-62.13825288903872</v>
      </c>
      <c r="E64">
        <f t="shared" si="0"/>
        <v>6.529633975972978</v>
      </c>
    </row>
    <row r="65" spans="1:5" ht="12.75">
      <c r="A65">
        <f t="shared" si="1"/>
        <v>0.0031500000000000018</v>
      </c>
      <c r="B65">
        <f>(R*Ueff*1.414/Z)*COS(w*calculs2!A65)</f>
        <v>6.953389064833713</v>
      </c>
      <c r="C65">
        <f>(Lw*Ueff*1.414/Z)*COS(w*calculs2!A65+3.14/2)</f>
        <v>61.820189325095804</v>
      </c>
      <c r="D65">
        <f>(unsurCw*Ueff*1.414/Z)*COS(w*calculs2!A65-3.14/2)</f>
        <v>-60.64132354226476</v>
      </c>
      <c r="E65">
        <f t="shared" si="0"/>
        <v>8.132254847664754</v>
      </c>
    </row>
    <row r="66" spans="1:5" ht="12.75">
      <c r="A66">
        <f t="shared" si="1"/>
        <v>0.003200000000000002</v>
      </c>
      <c r="B66">
        <f>(R*Ueff*1.414/Z)*COS(w*calculs2!A66)</f>
        <v>8.531677845752247</v>
      </c>
      <c r="C66">
        <f>(Lw*Ueff*1.414/Z)*COS(w*calculs2!A66+3.14/2)</f>
        <v>59.90645916697337</v>
      </c>
      <c r="D66">
        <f>(unsurCw*Ueff*1.414/Z)*COS(w*calculs2!A66-3.14/2)</f>
        <v>-58.75542384279183</v>
      </c>
      <c r="E66">
        <f t="shared" si="0"/>
        <v>9.682713169933791</v>
      </c>
    </row>
    <row r="67" spans="1:5" ht="12.75">
      <c r="A67">
        <f t="shared" si="1"/>
        <v>0.003250000000000002</v>
      </c>
      <c r="B67">
        <f>(R*Ueff*1.414/Z)*COS(w*calculs2!A67)</f>
        <v>10.0552420668009</v>
      </c>
      <c r="C67">
        <f>(Lw*Ueff*1.414/Z)*COS(w*calculs2!A67+3.14/2)</f>
        <v>57.60847228109529</v>
      </c>
      <c r="D67">
        <f>(unsurCw*Ueff*1.414/Z)*COS(w*calculs2!A67-3.14/2)</f>
        <v>-56.492650476978504</v>
      </c>
      <c r="E67">
        <f aca="true" t="shared" si="2" ref="E67:E130">B67+C67+D67</f>
        <v>11.171063870917685</v>
      </c>
    </row>
    <row r="68" spans="1:5" ht="12.75">
      <c r="A68">
        <f aca="true" t="shared" si="3" ref="A68:A131">A67+0.00005</f>
        <v>0.003300000000000002</v>
      </c>
      <c r="B68">
        <f>(R*Ueff*1.414/Z)*COS(w*calculs2!A68)</f>
        <v>11.514309162379162</v>
      </c>
      <c r="C68">
        <f>(Lw*Ueff*1.414/Z)*COS(w*calculs2!A68+3.14/2)</f>
        <v>54.94096859590112</v>
      </c>
      <c r="D68">
        <f>(unsurCw*Ueff*1.414/Z)*COS(w*calculs2!A68-3.14/2)</f>
        <v>-53.86751750393107</v>
      </c>
      <c r="E68">
        <f t="shared" si="2"/>
        <v>12.587760254349206</v>
      </c>
    </row>
    <row r="69" spans="1:5" ht="12.75">
      <c r="A69">
        <f t="shared" si="3"/>
        <v>0.0033500000000000023</v>
      </c>
      <c r="B69">
        <f>(R*Ueff*1.414/Z)*COS(w*calculs2!A69)</f>
        <v>12.899520269427521</v>
      </c>
      <c r="C69">
        <f>(Lw*Ueff*1.414/Z)*COS(w*calculs2!A69+3.14/2)</f>
        <v>51.921058223582506</v>
      </c>
      <c r="D69">
        <f>(unsurCw*Ueff*1.414/Z)*COS(w*calculs2!A69-3.14/2)</f>
        <v>-50.89686325828279</v>
      </c>
      <c r="E69">
        <f t="shared" si="2"/>
        <v>13.92371523472724</v>
      </c>
    </row>
    <row r="70" spans="1:5" ht="12.75">
      <c r="A70">
        <f t="shared" si="3"/>
        <v>0.0034000000000000024</v>
      </c>
      <c r="B70">
        <f>(R*Ueff*1.414/Z)*COS(w*calculs2!A70)</f>
        <v>14.20199025778394</v>
      </c>
      <c r="C70">
        <f>(Lw*Ueff*1.414/Z)*COS(w*calculs2!A70+3.14/2)</f>
        <v>48.56811171105407</v>
      </c>
      <c r="D70">
        <f>(unsurCw*Ueff*1.414/Z)*COS(w*calculs2!A70-3.14/2)</f>
        <v>-47.59974234442191</v>
      </c>
      <c r="E70">
        <f t="shared" si="2"/>
        <v>15.1703596244161</v>
      </c>
    </row>
    <row r="71" spans="1:5" ht="12.75">
      <c r="A71">
        <f t="shared" si="3"/>
        <v>0.0034500000000000025</v>
      </c>
      <c r="B71">
        <f>(R*Ueff*1.414/Z)*COS(w*calculs2!A71)</f>
        <v>15.41336472188539</v>
      </c>
      <c r="C71">
        <f>(Lw*Ueff*1.414/Z)*COS(w*calculs2!A71+3.14/2)</f>
        <v>44.903635791866066</v>
      </c>
      <c r="D71">
        <f>(unsurCw*Ueff*1.414/Z)*COS(w*calculs2!A71-3.14/2)</f>
        <v>-43.9973034149477</v>
      </c>
      <c r="E71">
        <f t="shared" si="2"/>
        <v>16.31969709880375</v>
      </c>
    </row>
    <row r="72" spans="1:5" ht="12.75">
      <c r="A72">
        <f t="shared" si="3"/>
        <v>0.0035000000000000027</v>
      </c>
      <c r="B72">
        <f>(R*Ueff*1.414/Z)*COS(w*calculs2!A72)</f>
        <v>16.525873568253893</v>
      </c>
      <c r="C72">
        <f>(Lw*Ueff*1.414/Z)*COS(w*calculs2!A72+3.14/2)</f>
        <v>40.95113543602052</v>
      </c>
      <c r="D72">
        <f>(unsurCw*Ueff*1.414/Z)*COS(w*calculs2!A72-3.14/2)</f>
        <v>-40.11265351731761</v>
      </c>
      <c r="E72">
        <f t="shared" si="2"/>
        <v>17.364355486956804</v>
      </c>
    </row>
    <row r="73" spans="1:5" ht="12.75">
      <c r="A73">
        <f t="shared" si="3"/>
        <v>0.003550000000000003</v>
      </c>
      <c r="B73">
        <f>(R*Ueff*1.414/Z)*COS(w*calculs2!A73)</f>
        <v>17.532380855041936</v>
      </c>
      <c r="C73">
        <f>(Lw*Ueff*1.414/Z)*COS(w*calculs2!A73+3.14/2)</f>
        <v>36.73596308254176</v>
      </c>
      <c r="D73">
        <f>(unsurCw*Ueff*1.414/Z)*COS(w*calculs2!A73-3.14/2)</f>
        <v>-35.97070987880396</v>
      </c>
      <c r="E73">
        <f t="shared" si="2"/>
        <v>18.297634058779735</v>
      </c>
    </row>
    <row r="74" spans="1:5" ht="12.75">
      <c r="A74">
        <f t="shared" si="3"/>
        <v>0.003600000000000003</v>
      </c>
      <c r="B74">
        <f>(R*Ueff*1.414/Z)*COS(w*calculs2!A74)</f>
        <v>18.426430563952664</v>
      </c>
      <c r="C74">
        <f>(Lw*Ueff*1.414/Z)*COS(w*calculs2!A74+3.14/2)</f>
        <v>32.2851560218654</v>
      </c>
      <c r="D74">
        <f>(unsurCw*Ueff*1.414/Z)*COS(w*calculs2!A74-3.14/2)</f>
        <v>-31.59804008045241</v>
      </c>
      <c r="E74">
        <f t="shared" si="2"/>
        <v>19.11354650536565</v>
      </c>
    </row>
    <row r="75" spans="1:5" ht="12.75">
      <c r="A75">
        <f t="shared" si="3"/>
        <v>0.003650000000000003</v>
      </c>
      <c r="B75">
        <f>(R*Ueff*1.414/Z)*COS(w*calculs2!A75)</f>
        <v>19.202288010940734</v>
      </c>
      <c r="C75">
        <f>(Lw*Ueff*1.414/Z)*COS(w*calculs2!A75+3.14/2)</f>
        <v>27.62726297112133</v>
      </c>
      <c r="D75">
        <f>(unsurCw*Ueff*1.414/Z)*COS(w*calculs2!A75-3.14/2)</f>
        <v>-27.022691645211882</v>
      </c>
      <c r="E75">
        <f t="shared" si="2"/>
        <v>19.806859336850177</v>
      </c>
    </row>
    <row r="76" spans="1:5" ht="12.75">
      <c r="A76">
        <f t="shared" si="3"/>
        <v>0.003700000000000003</v>
      </c>
      <c r="B76">
        <f>(R*Ueff*1.414/Z)*COS(w*calculs2!A76)</f>
        <v>19.85497663007436</v>
      </c>
      <c r="C76">
        <f>(Lw*Ueff*1.414/Z)*COS(w*calculs2!A76+3.14/2)</f>
        <v>22.792160954703956</v>
      </c>
      <c r="D76">
        <f>(unsurCw*Ueff*1.414/Z)*COS(w*calculs2!A76-3.14/2)</f>
        <v>-22.274012133304005</v>
      </c>
      <c r="E76">
        <f t="shared" si="2"/>
        <v>20.373125451474316</v>
      </c>
    </row>
    <row r="77" spans="1:5" ht="12.75">
      <c r="A77">
        <f t="shared" si="3"/>
        <v>0.0037500000000000033</v>
      </c>
      <c r="B77">
        <f>(R*Ueff*1.414/Z)*COS(w*calculs2!A77)</f>
        <v>20.380309894616367</v>
      </c>
      <c r="C77">
        <f>(Lw*Ueff*1.414/Z)*COS(w*calculs2!A77+3.14/2)</f>
        <v>17.810863664709746</v>
      </c>
      <c r="D77">
        <f>(unsurCw*Ueff*1.414/Z)*COS(w*calculs2!A77-3.14/2)</f>
        <v>-17.38246089879142</v>
      </c>
      <c r="E77">
        <f t="shared" si="2"/>
        <v>20.808712660534695</v>
      </c>
    </row>
    <row r="78" spans="1:5" ht="12.75">
      <c r="A78">
        <f t="shared" si="3"/>
        <v>0.0038000000000000035</v>
      </c>
      <c r="B78">
        <f>(R*Ueff*1.414/Z)*COS(w*calculs2!A78)</f>
        <v>20.77491817057368</v>
      </c>
      <c r="C78">
        <f>(Lw*Ueff*1.414/Z)*COS(w*calculs2!A78+3.14/2)</f>
        <v>12.715322530471157</v>
      </c>
      <c r="D78">
        <f>(unsurCw*Ueff*1.414/Z)*COS(w*calculs2!A78-3.14/2)</f>
        <v>-12.379413714790422</v>
      </c>
      <c r="E78">
        <f t="shared" si="2"/>
        <v>21.110826986254416</v>
      </c>
    </row>
    <row r="79" spans="1:5" ht="12.75">
      <c r="A79">
        <f t="shared" si="3"/>
        <v>0.0038500000000000036</v>
      </c>
      <c r="B79">
        <f>(R*Ueff*1.414/Z)*COS(w*calculs2!A79)</f>
        <v>21.03627033046901</v>
      </c>
      <c r="C79">
        <f>(Lw*Ueff*1.414/Z)*COS(w*calculs2!A79+3.14/2)</f>
        <v>7.538221773182593</v>
      </c>
      <c r="D79">
        <f>(unsurCw*Ueff*1.414/Z)*COS(w*calculs2!A79-3.14/2)</f>
        <v>-7.29696152051631</v>
      </c>
      <c r="E79">
        <f t="shared" si="2"/>
        <v>21.27753058313529</v>
      </c>
    </row>
    <row r="80" spans="1:5" ht="12.75">
      <c r="A80">
        <f t="shared" si="3"/>
        <v>0.0039000000000000037</v>
      </c>
      <c r="B80">
        <f>(R*Ueff*1.414/Z)*COS(w*calculs2!A80)</f>
        <v>21.162689988698034</v>
      </c>
      <c r="C80">
        <f>(Lw*Ueff*1.414/Z)*COS(w*calculs2!A80+3.14/2)</f>
        <v>2.312768760195143</v>
      </c>
      <c r="D80">
        <f>(unsurCw*Ueff*1.414/Z)*COS(w*calculs2!A80-3.14/2)</f>
        <v>-2.167704581054135</v>
      </c>
      <c r="E80">
        <f t="shared" si="2"/>
        <v>21.307754167839043</v>
      </c>
    </row>
    <row r="81" spans="1:5" ht="12.75">
      <c r="A81">
        <f t="shared" si="3"/>
        <v>0.003950000000000004</v>
      </c>
      <c r="B81">
        <f>(R*Ueff*1.414/Z)*COS(w*calculs2!A81)</f>
        <v>21.153366254333953</v>
      </c>
      <c r="C81">
        <f>(Lw*Ueff*1.414/Z)*COS(w*calculs2!A81+3.14/2)</f>
        <v>-2.9275189962942494</v>
      </c>
      <c r="D81">
        <f>(unsurCw*Ueff*1.414/Z)*COS(w*calculs2!A81-3.14/2)</f>
        <v>2.9754566198289765</v>
      </c>
      <c r="E81">
        <f t="shared" si="2"/>
        <v>21.20130387786868</v>
      </c>
    </row>
    <row r="82" spans="1:5" ht="12.75">
      <c r="A82">
        <f t="shared" si="3"/>
        <v>0.0040000000000000036</v>
      </c>
      <c r="B82">
        <f>(R*Ueff*1.414/Z)*COS(w*calculs2!A82)</f>
        <v>21.008358932407937</v>
      </c>
      <c r="C82">
        <f>(Lw*Ueff*1.414/Z)*COS(w*calculs2!A82+3.14/2)</f>
        <v>-8.149028829908469</v>
      </c>
      <c r="D82">
        <f>(unsurCw*Ueff*1.414/Z)*COS(w*calculs2!A82-3.14/2)</f>
        <v>8.099532412557167</v>
      </c>
      <c r="E82">
        <f t="shared" si="2"/>
        <v>20.958862515056637</v>
      </c>
    </row>
    <row r="83" spans="1:5" ht="12.75">
      <c r="A83">
        <f t="shared" si="3"/>
        <v>0.004050000000000003</v>
      </c>
      <c r="B83">
        <f>(R*Ueff*1.414/Z)*COS(w*calculs2!A83)</f>
        <v>20.728598140302953</v>
      </c>
      <c r="C83">
        <f>(Lw*Ueff*1.414/Z)*COS(w*calculs2!A83+3.14/2)</f>
        <v>-13.318268521102103</v>
      </c>
      <c r="D83">
        <f>(unsurCw*Ueff*1.414/Z)*COS(w*calculs2!A83-3.14/2)</f>
        <v>13.171655546682624</v>
      </c>
      <c r="E83">
        <f t="shared" si="2"/>
        <v>20.581985165883474</v>
      </c>
    </row>
    <row r="84" spans="1:5" ht="12.75">
      <c r="A84">
        <f t="shared" si="3"/>
        <v>0.004100000000000003</v>
      </c>
      <c r="B84">
        <f>(R*Ueff*1.414/Z)*COS(w*calculs2!A84)</f>
        <v>20.315878341721653</v>
      </c>
      <c r="C84">
        <f>(Lw*Ueff*1.414/Z)*COS(w*calculs2!A84+3.14/2)</f>
        <v>-18.402081125593405</v>
      </c>
      <c r="D84">
        <f>(unsurCw*Ueff*1.414/Z)*COS(w*calculs2!A84-3.14/2)</f>
        <v>18.159292010591333</v>
      </c>
      <c r="E84">
        <f t="shared" si="2"/>
        <v>20.07308922671958</v>
      </c>
    </row>
    <row r="85" spans="1:5" ht="12.75">
      <c r="A85">
        <f t="shared" si="3"/>
        <v>0.004150000000000003</v>
      </c>
      <c r="B85">
        <f>(R*Ueff*1.414/Z)*COS(w*calculs2!A85)</f>
        <v>19.772846836495923</v>
      </c>
      <c r="C85">
        <f>(Lw*Ueff*1.414/Z)*COS(w*calculs2!A85+3.14/2)</f>
        <v>-23.367857652247093</v>
      </c>
      <c r="D85">
        <f>(unsurCw*Ueff*1.414/Z)*COS(w*calculs2!A85-3.14/2)</f>
        <v>23.03044971372238</v>
      </c>
      <c r="E85">
        <f t="shared" si="2"/>
        <v>19.43543889797121</v>
      </c>
    </row>
    <row r="86" spans="1:5" ht="12.75">
      <c r="A86">
        <f t="shared" si="3"/>
        <v>0.004200000000000002</v>
      </c>
      <c r="B86">
        <f>(R*Ueff*1.414/Z)*COS(w*calculs2!A86)</f>
        <v>19.102986780067916</v>
      </c>
      <c r="C86">
        <f>(Lw*Ueff*1.414/Z)*COS(w*calculs2!A86+3.14/2)</f>
        <v>-28.183746226232902</v>
      </c>
      <c r="D86">
        <f>(unsurCw*Ueff*1.414/Z)*COS(w*calculs2!A86-3.14/2)</f>
        <v>27.753883692754265</v>
      </c>
      <c r="E86">
        <f t="shared" si="2"/>
        <v>18.67312424658928</v>
      </c>
    </row>
    <row r="87" spans="1:5" ht="12.75">
      <c r="A87">
        <f t="shared" si="3"/>
        <v>0.004250000000000002</v>
      </c>
      <c r="B87">
        <f>(R*Ueff*1.414/Z)*COS(w*calculs2!A87)</f>
        <v>18.310594841560054</v>
      </c>
      <c r="C87">
        <f>(Lw*Ueff*1.414/Z)*COS(w*calculs2!A87+3.14/2)</f>
        <v>-32.81885639582991</v>
      </c>
      <c r="D87">
        <f>(unsurCw*Ueff*1.414/Z)*COS(w*calculs2!A87-3.14/2)</f>
        <v>32.29929652550934</v>
      </c>
      <c r="E87">
        <f t="shared" si="2"/>
        <v>17.791034971239483</v>
      </c>
    </row>
    <row r="88" spans="1:5" ht="12.75">
      <c r="A88">
        <f t="shared" si="3"/>
        <v>0.004300000000000002</v>
      </c>
      <c r="B88">
        <f>(R*Ueff*1.414/Z)*COS(w*calculs2!A88)</f>
        <v>17.400753643741663</v>
      </c>
      <c r="C88">
        <f>(Lw*Ueff*1.414/Z)*COS(w*calculs2!A88+3.14/2)</f>
        <v>-37.24345727239398</v>
      </c>
      <c r="D88">
        <f>(unsurCw*Ueff*1.414/Z)*COS(w*calculs2!A88-3.14/2)</f>
        <v>36.63753266706473</v>
      </c>
      <c r="E88">
        <f t="shared" si="2"/>
        <v>16.794829038412413</v>
      </c>
    </row>
    <row r="89" spans="1:5" ht="12.75">
      <c r="A89">
        <f t="shared" si="3"/>
        <v>0.0043500000000000014</v>
      </c>
      <c r="B89">
        <f>(R*Ueff*1.414/Z)*COS(w*calculs2!A89)</f>
        <v>16.37929916166972</v>
      </c>
      <c r="C89">
        <f>(Lw*Ueff*1.414/Z)*COS(w*calculs2!A89+3.14/2)</f>
        <v>-41.429168232565075</v>
      </c>
      <c r="D89">
        <f>(unsurCw*Ueff*1.414/Z)*COS(w*calculs2!A89-3.14/2)</f>
        <v>40.74076546154449</v>
      </c>
      <c r="E89">
        <f t="shared" si="2"/>
        <v>15.690896390649137</v>
      </c>
    </row>
    <row r="90" spans="1:5" ht="12.75">
      <c r="A90">
        <f t="shared" si="3"/>
        <v>0.004400000000000001</v>
      </c>
      <c r="B90">
        <f>(R*Ueff*1.414/Z)*COS(w*calculs2!A90)</f>
        <v>15.25278328911813</v>
      </c>
      <c r="C90">
        <f>(Lw*Ueff*1.414/Z)*COS(w*calculs2!A90+3.14/2)</f>
        <v>-45.34914095949633</v>
      </c>
      <c r="D90">
        <f>(unsurCw*Ueff*1.414/Z)*COS(w*calculs2!A90-3.14/2)</f>
        <v>44.582675630046964</v>
      </c>
      <c r="E90">
        <f t="shared" si="2"/>
        <v>14.48631795966876</v>
      </c>
    </row>
    <row r="91" spans="1:5" ht="12.75">
      <c r="A91">
        <f t="shared" si="3"/>
        <v>0.004450000000000001</v>
      </c>
      <c r="B91">
        <f>(R*Ueff*1.414/Z)*COS(w*calculs2!A91)</f>
        <v>14.028431812904719</v>
      </c>
      <c r="C91">
        <f>(Lw*Ueff*1.414/Z)*COS(w*calculs2!A91+3.14/2)</f>
        <v>-48.9782316554423</v>
      </c>
      <c r="D91">
        <f>(unsurCw*Ueff*1.414/Z)*COS(w*calculs2!A91-3.14/2)</f>
        <v>48.138620089836024</v>
      </c>
      <c r="E91">
        <f t="shared" si="2"/>
        <v>13.188820247298445</v>
      </c>
    </row>
    <row r="92" spans="1:5" ht="12.75">
      <c r="A92">
        <f t="shared" si="3"/>
        <v>0.0045000000000000005</v>
      </c>
      <c r="B92">
        <f>(R*Ueff*1.414/Z)*COS(w*calculs2!A92)</f>
        <v>12.714098064680442</v>
      </c>
      <c r="C92">
        <f>(Lw*Ueff*1.414/Z)*COS(w*calculs2!A92+3.14/2)</f>
        <v>-52.2931623210863</v>
      </c>
      <c r="D92">
        <f>(unsurCw*Ueff*1.414/Z)*COS(w*calculs2!A92-3.14/2)</f>
        <v>51.3857900219429</v>
      </c>
      <c r="E92">
        <f t="shared" si="2"/>
        <v>11.806725765537045</v>
      </c>
    </row>
    <row r="93" spans="1:5" ht="12.75">
      <c r="A93">
        <f t="shared" si="3"/>
        <v>0.00455</v>
      </c>
      <c r="B93">
        <f>(R*Ueff*1.414/Z)*COS(w*calculs2!A93)</f>
        <v>11.318212547471088</v>
      </c>
      <c r="C93">
        <f>(Lw*Ueff*1.414/Z)*COS(w*calculs2!A93+3.14/2)</f>
        <v>-55.272670067116735</v>
      </c>
      <c r="D93">
        <f>(unsurCw*Ueff*1.414/Z)*COS(w*calculs2!A93-3.14/2)</f>
        <v>54.30335717328891</v>
      </c>
      <c r="E93">
        <f t="shared" si="2"/>
        <v>10.348899653643265</v>
      </c>
    </row>
    <row r="94" spans="1:5" ht="12.75">
      <c r="A94">
        <f t="shared" si="3"/>
        <v>0.0046</v>
      </c>
      <c r="B94">
        <f>(R*Ueff*1.414/Z)*COS(w*calculs2!A94)</f>
        <v>9.849728860080912</v>
      </c>
      <c r="C94">
        <f>(Lw*Ueff*1.414/Z)*COS(w*calculs2!A94+3.14/2)</f>
        <v>-57.89764350032605</v>
      </c>
      <c r="D94">
        <f>(unsurCw*Ueff*1.414/Z)*COS(w*calculs2!A94-3.14/2)</f>
        <v>56.87260745490645</v>
      </c>
      <c r="E94">
        <f t="shared" si="2"/>
        <v>8.824692814661312</v>
      </c>
    </row>
    <row r="95" spans="1:5" ht="12.75">
      <c r="A95">
        <f t="shared" si="3"/>
        <v>0.00465</v>
      </c>
      <c r="B95">
        <f>(R*Ueff*1.414/Z)*COS(w*calculs2!A95)</f>
        <v>8.318066266214121</v>
      </c>
      <c r="C95">
        <f>(Lw*Ueff*1.414/Z)*COS(w*calculs2!A95+3.14/2)</f>
        <v>-60.15124530941397</v>
      </c>
      <c r="D95">
        <f>(unsurCw*Ueff*1.414/Z)*COS(w*calculs2!A95-3.14/2)</f>
        <v>59.07706097932217</v>
      </c>
      <c r="E95">
        <f t="shared" si="2"/>
        <v>7.243881936122321</v>
      </c>
    </row>
    <row r="96" spans="1:5" ht="12.75">
      <c r="A96">
        <f t="shared" si="3"/>
        <v>0.004699999999999999</v>
      </c>
      <c r="B96">
        <f>(R*Ueff*1.414/Z)*COS(w*calculs2!A96)</f>
        <v>6.733049276691903</v>
      </c>
      <c r="C96">
        <f>(Lw*Ueff*1.414/Z)*COS(w*calculs2!A96+3.14/2)</f>
        <v>-62.01902026419556</v>
      </c>
      <c r="D96">
        <f>(unsurCw*Ueff*1.414/Z)*COS(w*calculs2!A96-3.14/2)</f>
        <v>60.90257776714885</v>
      </c>
      <c r="E96">
        <f t="shared" si="2"/>
        <v>5.616606779645188</v>
      </c>
    </row>
    <row r="97" spans="1:5" ht="12.75">
      <c r="A97">
        <f t="shared" si="3"/>
        <v>0.004749999999999999</v>
      </c>
      <c r="B97">
        <f>(R*Ueff*1.414/Z)*COS(w*calculs2!A97)</f>
        <v>5.1048446323014804</v>
      </c>
      <c r="C97">
        <f>(Lw*Ueff*1.414/Z)*COS(w*calculs2!A97+3.14/2)</f>
        <v>-63.488987935476885</v>
      </c>
      <c r="D97">
        <f>(unsurCw*Ueff*1.414/Z)*COS(w*calculs2!A97-3.14/2)</f>
        <v>62.33744844485471</v>
      </c>
      <c r="E97">
        <f t="shared" si="2"/>
        <v>3.9533051416793015</v>
      </c>
    </row>
    <row r="98" spans="1:5" ht="12.75">
      <c r="A98">
        <f t="shared" si="3"/>
        <v>0.004799999999999999</v>
      </c>
      <c r="B98">
        <f>(R*Ueff*1.414/Z)*COS(w*calculs2!A98)</f>
        <v>3.443896091486769</v>
      </c>
      <c r="C98">
        <f>(Lw*Ueff*1.414/Z)*COS(w*calculs2!A98+3.14/2)</f>
        <v>-64.55171954086741</v>
      </c>
      <c r="D98">
        <f>(unsurCw*Ueff*1.414/Z)*COS(w*calculs2!A98-3.14/2)</f>
        <v>63.372469351949114</v>
      </c>
      <c r="E98">
        <f t="shared" si="2"/>
        <v>2.264645902568475</v>
      </c>
    </row>
    <row r="99" spans="1:5" ht="12.75">
      <c r="A99">
        <f t="shared" si="3"/>
        <v>0.004849999999999998</v>
      </c>
      <c r="B99">
        <f>(R*Ueff*1.414/Z)*COS(w*calculs2!A99)</f>
        <v>1.7608574411705626</v>
      </c>
      <c r="C99">
        <f>(Lw*Ueff*1.414/Z)*COS(w*calculs2!A99+3.14/2)</f>
        <v>-65.20039842361845</v>
      </c>
      <c r="D99">
        <f>(unsurCw*Ueff*1.414/Z)*COS(w*calculs2!A99-3.14/2)</f>
        <v>64.0010015758265</v>
      </c>
      <c r="E99">
        <f t="shared" si="2"/>
        <v>0.5614605933786194</v>
      </c>
    </row>
    <row r="100" spans="1:5" ht="12.75">
      <c r="A100">
        <f t="shared" si="3"/>
        <v>0.004899999999999998</v>
      </c>
      <c r="B100">
        <f>(R*Ueff*1.414/Z)*COS(w*calculs2!A100)</f>
        <v>0.06652416039551816</v>
      </c>
      <c r="C100">
        <f>(Lw*Ueff*1.414/Z)*COS(w*calculs2!A100+3.14/2)</f>
        <v>-65.4308637765597</v>
      </c>
      <c r="D100">
        <f>(unsurCw*Ueff*1.414/Z)*COS(w*calculs2!A100-3.14/2)</f>
        <v>64.21901353560237</v>
      </c>
      <c r="E100">
        <f t="shared" si="2"/>
        <v>-1.1453260805618157</v>
      </c>
    </row>
    <row r="101" spans="1:5" ht="12.75">
      <c r="A101">
        <f t="shared" si="3"/>
        <v>0.004949999999999998</v>
      </c>
      <c r="B101">
        <f>(R*Ueff*1.414/Z)*COS(w*calculs2!A101)</f>
        <v>-1.6282358248876354</v>
      </c>
      <c r="C101">
        <f>(Lw*Ueff*1.414/Z)*COS(w*calculs2!A101+3.14/2)</f>
        <v>-65.24163733067621</v>
      </c>
      <c r="D101">
        <f>(unsurCw*Ueff*1.414/Z)*COS(w*calculs2!A101-3.14/2)</f>
        <v>64.02510684179684</v>
      </c>
      <c r="E101">
        <f t="shared" si="2"/>
        <v>-2.8447663137670105</v>
      </c>
    </row>
    <row r="102" spans="1:5" ht="12.75">
      <c r="A102">
        <f t="shared" si="3"/>
        <v>0.0049999999999999975</v>
      </c>
      <c r="B102">
        <f>(R*Ueff*1.414/Z)*COS(w*calculs2!A102)</f>
        <v>-3.312551851726437</v>
      </c>
      <c r="C102">
        <f>(Lw*Ueff*1.414/Z)*COS(w*calculs2!A102+3.14/2)</f>
        <v>-64.63393283713789</v>
      </c>
      <c r="D102">
        <f>(unsurCw*Ueff*1.414/Z)*COS(w*calculs2!A102-3.14/2)</f>
        <v>63.420525265994634</v>
      </c>
      <c r="E102">
        <f t="shared" si="2"/>
        <v>-4.525959422869697</v>
      </c>
    </row>
    <row r="103" spans="1:5" ht="12.75">
      <c r="A103">
        <f t="shared" si="3"/>
        <v>0.005049999999999997</v>
      </c>
      <c r="B103">
        <f>(R*Ueff*1.414/Z)*COS(w*calculs2!A103)</f>
        <v>-4.975620247629207</v>
      </c>
      <c r="C103">
        <f>(Lw*Ueff*1.414/Z)*COS(w*calculs2!A103+3.14/2)</f>
        <v>-63.61164828196123</v>
      </c>
      <c r="D103">
        <f>(unsurCw*Ueff*1.414/Z)*COS(w*calculs2!A103-3.14/2)</f>
        <v>62.40914676294734</v>
      </c>
      <c r="E103">
        <f t="shared" si="2"/>
        <v>-6.178121766643095</v>
      </c>
    </row>
    <row r="104" spans="1:5" ht="12.75">
      <c r="A104">
        <f t="shared" si="3"/>
        <v>0.005099999999999997</v>
      </c>
      <c r="B104">
        <f>(R*Ueff*1.414/Z)*COS(w*calculs2!A104)</f>
        <v>-6.606773628331697</v>
      </c>
      <c r="C104">
        <f>(Lw*Ueff*1.414/Z)*COS(w*calculs2!A104+3.14/2)</f>
        <v>-62.181340883240395</v>
      </c>
      <c r="D104">
        <f>(unsurCw*Ueff*1.414/Z)*COS(w*calculs2!A104-3.14/2)</f>
        <v>60.99745859629076</v>
      </c>
      <c r="E104">
        <f t="shared" si="2"/>
        <v>-7.790655915281327</v>
      </c>
    </row>
    <row r="105" spans="1:5" ht="12.75">
      <c r="A105">
        <f t="shared" si="3"/>
        <v>0.005149999999999997</v>
      </c>
      <c r="B105">
        <f>(R*Ueff*1.414/Z)*COS(w*calculs2!A105)</f>
        <v>-8.19554932137334</v>
      </c>
      <c r="C105">
        <f>(Lw*Ueff*1.414/Z)*COS(w*calculs2!A105+3.14/2)</f>
        <v>-60.35218503132259</v>
      </c>
      <c r="D105">
        <f>(unsurCw*Ueff*1.414/Z)*COS(w*calculs2!A105-3.14/2)</f>
        <v>59.194515727427635</v>
      </c>
      <c r="E105">
        <f t="shared" si="2"/>
        <v>-9.35321862526829</v>
      </c>
    </row>
    <row r="106" spans="1:5" ht="12.75">
      <c r="A106">
        <f t="shared" si="3"/>
        <v>0.005199999999999996</v>
      </c>
      <c r="B106">
        <f>(R*Ueff*1.414/Z)*COS(w*calculs2!A106)</f>
        <v>-9.73175647659482</v>
      </c>
      <c r="C106">
        <f>(Lw*Ueff*1.414/Z)*COS(w*calculs2!A106+3.14/2)</f>
        <v>-58.13591344171106</v>
      </c>
      <c r="D106">
        <f>(unsurCw*Ueff*1.414/Z)*COS(w*calculs2!A106-3.14/2)</f>
        <v>57.01188273448114</v>
      </c>
      <c r="E106">
        <f t="shared" si="2"/>
        <v>-10.855787183824738</v>
      </c>
    </row>
    <row r="107" spans="1:5" ht="12.75">
      <c r="A107">
        <f t="shared" si="3"/>
        <v>0.005249999999999996</v>
      </c>
      <c r="B107">
        <f>(R*Ueff*1.414/Z)*COS(w*calculs2!A107)</f>
        <v>-11.20554143309164</v>
      </c>
      <c r="C107">
        <f>(Lw*Ueff*1.414/Z)*COS(w*calculs2!A107+3.14/2)</f>
        <v>-55.546741898157435</v>
      </c>
      <c r="D107">
        <f>(unsurCw*Ueff*1.414/Z)*COS(w*calculs2!A107-3.14/2)</f>
        <v>54.463559633867256</v>
      </c>
      <c r="E107">
        <f t="shared" si="2"/>
        <v>-12.288723697381819</v>
      </c>
    </row>
    <row r="108" spans="1:5" ht="12.75">
      <c r="A108">
        <f t="shared" si="3"/>
        <v>0.005299999999999996</v>
      </c>
      <c r="B108">
        <f>(R*Ueff*1.414/Z)*COS(w*calculs2!A108)</f>
        <v>-12.607450923341869</v>
      </c>
      <c r="C108">
        <f>(Lw*Ueff*1.414/Z)*COS(w*calculs2!A108+3.14/2)</f>
        <v>-52.60127806866201</v>
      </c>
      <c r="D108">
        <f>(unsurCw*Ueff*1.414/Z)*COS(w*calculs2!A108-3.14/2)</f>
        <v>51.56589208028697</v>
      </c>
      <c r="E108">
        <f t="shared" si="2"/>
        <v>-13.642836911716913</v>
      </c>
    </row>
    <row r="109" spans="1:5" ht="12.75">
      <c r="A109">
        <f t="shared" si="3"/>
        <v>0.005349999999999995</v>
      </c>
      <c r="B109">
        <f>(R*Ueff*1.414/Z)*COS(w*calculs2!A109)</f>
        <v>-13.928492709098949</v>
      </c>
      <c r="C109">
        <f>(Lw*Ueff*1.414/Z)*COS(w*calculs2!A109+3.14/2)</f>
        <v>-49.31841497926224</v>
      </c>
      <c r="D109">
        <f>(unsurCw*Ueff*1.414/Z)*COS(w*calculs2!A109-3.14/2)</f>
        <v>48.33746652114102</v>
      </c>
      <c r="E109">
        <f t="shared" si="2"/>
        <v>-14.909441167220173</v>
      </c>
    </row>
    <row r="110" spans="1:5" ht="12.75">
      <c r="A110">
        <f t="shared" si="3"/>
        <v>0.005399999999999995</v>
      </c>
      <c r="B110">
        <f>(R*Ueff*1.414/Z)*COS(w*calculs2!A110)</f>
        <v>-15.160193260114553</v>
      </c>
      <c r="C110">
        <f>(Lw*Ueff*1.414/Z)*COS(w*calculs2!A110+3.14/2)</f>
        <v>-45.71920982889694</v>
      </c>
      <c r="D110">
        <f>(unsurCw*Ueff*1.414/Z)*COS(w*calculs2!A110-3.14/2)</f>
        <v>44.79899097787493</v>
      </c>
      <c r="E110">
        <f t="shared" si="2"/>
        <v>-16.080412111136567</v>
      </c>
    </row>
    <row r="111" spans="1:5" ht="12.75">
      <c r="A111">
        <f t="shared" si="3"/>
        <v>0.005449999999999995</v>
      </c>
      <c r="B111">
        <f>(R*Ueff*1.414/Z)*COS(w*calculs2!A111)</f>
        <v>-16.294652105723426</v>
      </c>
      <c r="C111">
        <f>(Lw*Ueff*1.414/Z)*COS(w*calculs2!A111+3.14/2)</f>
        <v>-41.82674892266296</v>
      </c>
      <c r="D111">
        <f>(unsurCw*Ueff*1.414/Z)*COS(w*calculs2!A111-3.14/2)</f>
        <v>40.97316221895752</v>
      </c>
      <c r="E111">
        <f t="shared" si="2"/>
        <v>-17.148238809428868</v>
      </c>
    </row>
    <row r="112" spans="1:5" ht="12.75">
      <c r="A112">
        <f t="shared" si="3"/>
        <v>0.0054999999999999945</v>
      </c>
      <c r="B112">
        <f>(R*Ueff*1.414/Z)*COS(w*calculs2!A112)</f>
        <v>-17.32459251066448</v>
      </c>
      <c r="C112">
        <f>(Lw*Ueff*1.414/Z)*COS(w*calculs2!A112+3.14/2)</f>
        <v>-37.665999589819016</v>
      </c>
      <c r="D112">
        <f>(unsurCw*Ueff*1.414/Z)*COS(w*calculs2!A112-3.14/2)</f>
        <v>36.8845201764812</v>
      </c>
      <c r="E112">
        <f t="shared" si="2"/>
        <v>-18.106071924002293</v>
      </c>
    </row>
    <row r="113" spans="1:5" ht="12.75">
      <c r="A113">
        <f t="shared" si="3"/>
        <v>0.005549999999999994</v>
      </c>
      <c r="B113">
        <f>(R*Ueff*1.414/Z)*COS(w*calculs2!A113)</f>
        <v>-18.243408150089117</v>
      </c>
      <c r="C113">
        <f>(Lw*Ueff*1.414/Z)*COS(w*calculs2!A113+3.14/2)</f>
        <v>-33.26365003637632</v>
      </c>
      <c r="D113">
        <f>(unsurCw*Ueff*1.414/Z)*COS(w*calculs2!A113-3.14/2)</f>
        <v>32.5592905401972</v>
      </c>
      <c r="E113">
        <f t="shared" si="2"/>
        <v>-18.947767646268233</v>
      </c>
    </row>
    <row r="114" spans="1:5" ht="12.75">
      <c r="A114">
        <f t="shared" si="3"/>
        <v>0.005599999999999994</v>
      </c>
      <c r="B114">
        <f>(R*Ueff*1.414/Z)*COS(w*calculs2!A114)</f>
        <v>-19.045205484370307</v>
      </c>
      <c r="C114">
        <f>(Lw*Ueff*1.414/Z)*COS(w*calculs2!A114+3.14/2)</f>
        <v>-28.647938159505998</v>
      </c>
      <c r="D114">
        <f>(unsurCw*Ueff*1.414/Z)*COS(w*calculs2!A114-3.14/2)</f>
        <v>28.025216538631142</v>
      </c>
      <c r="E114">
        <f t="shared" si="2"/>
        <v>-19.667927105245163</v>
      </c>
    </row>
    <row r="115" spans="1:5" ht="12.75">
      <c r="A115">
        <f t="shared" si="3"/>
        <v>0.005649999999999994</v>
      </c>
      <c r="B115">
        <f>(R*Ueff*1.414/Z)*COS(w*calculs2!A115)</f>
        <v>-19.72484156190853</v>
      </c>
      <c r="C115">
        <f>(Lw*Ueff*1.414/Z)*COS(w*calculs2!A115+3.14/2)</f>
        <v>-23.84847042179542</v>
      </c>
      <c r="D115">
        <f>(unsurCw*Ueff*1.414/Z)*COS(w*calculs2!A115-3.14/2)</f>
        <v>23.311380986281986</v>
      </c>
      <c r="E115">
        <f t="shared" si="2"/>
        <v>-20.26193099742196</v>
      </c>
    </row>
    <row r="116" spans="1:5" ht="12.75">
      <c r="A116">
        <f t="shared" si="3"/>
        <v>0.005699999999999993</v>
      </c>
      <c r="B116">
        <f>(R*Ueff*1.414/Z)*COS(w*calculs2!A116)</f>
        <v>-20.277957007456926</v>
      </c>
      <c r="C116">
        <f>(Lw*Ueff*1.414/Z)*COS(w*calculs2!A116+3.14/2)</f>
        <v>-18.896031947144518</v>
      </c>
      <c r="D116">
        <f>(unsurCw*Ueff*1.414/Z)*COS(w*calculs2!A116-3.14/2)</f>
        <v>18.44801973834318</v>
      </c>
      <c r="E116">
        <f t="shared" si="2"/>
        <v>-20.72596921625826</v>
      </c>
    </row>
    <row r="117" spans="1:5" ht="12.75">
      <c r="A117">
        <f t="shared" si="3"/>
        <v>0.005749999999999993</v>
      </c>
      <c r="B117">
        <f>(R*Ueff*1.414/Z)*COS(w*calculs2!A117)</f>
        <v>-20.701003984369283</v>
      </c>
      <c r="C117">
        <f>(Lw*Ueff*1.414/Z)*COS(w*calculs2!A117+3.14/2)</f>
        <v>-13.822389056399878</v>
      </c>
      <c r="D117">
        <f>(unsurCw*Ueff*1.414/Z)*COS(w*calculs2!A117-3.14/2)</f>
        <v>13.466327749499298</v>
      </c>
      <c r="E117">
        <f t="shared" si="2"/>
        <v>-21.057065291269865</v>
      </c>
    </row>
    <row r="118" spans="1:5" ht="12.75">
      <c r="A118">
        <f t="shared" si="3"/>
        <v>0.005799999999999993</v>
      </c>
      <c r="B118">
        <f>(R*Ueff*1.414/Z)*COS(w*calculs2!A118)</f>
        <v>-20.991268951413222</v>
      </c>
      <c r="C118">
        <f>(Lw*Ueff*1.414/Z)*COS(w*calculs2!A118+3.14/2)</f>
        <v>-8.660085509318092</v>
      </c>
      <c r="D118">
        <f>(unsurCw*Ueff*1.414/Z)*COS(w*calculs2!A118-3.14/2)</f>
        <v>8.398258980791235</v>
      </c>
      <c r="E118">
        <f t="shared" si="2"/>
        <v>-21.25309547994008</v>
      </c>
    </row>
    <row r="119" spans="1:5" ht="12.75">
      <c r="A119">
        <f t="shared" si="3"/>
        <v>0.005849999999999992</v>
      </c>
      <c r="B119">
        <f>(R*Ueff*1.414/Z)*COS(w*calculs2!A119)</f>
        <v>-21.146890068180053</v>
      </c>
      <c r="C119">
        <f>(Lw*Ueff*1.414/Z)*COS(w*calculs2!A119+3.14/2)</f>
        <v>-3.442233759819272</v>
      </c>
      <c r="D119">
        <f>(unsurCw*Ueff*1.414/Z)*COS(w*calculs2!A119-3.14/2)</f>
        <v>3.276321438003086</v>
      </c>
      <c r="E119">
        <f t="shared" si="2"/>
        <v>-21.312802389996236</v>
      </c>
    </row>
    <row r="120" spans="1:5" ht="12.75">
      <c r="A120">
        <f t="shared" si="3"/>
        <v>0.005899999999999992</v>
      </c>
      <c r="B120">
        <f>(R*Ueff*1.414/Z)*COS(w*calculs2!A120)</f>
        <v>-21.166869137448145</v>
      </c>
      <c r="C120">
        <f>(Lw*Ueff*1.414/Z)*COS(w*calculs2!A120+3.14/2)</f>
        <v>1.7976974365223612</v>
      </c>
      <c r="D120">
        <f>(unsurCw*Ueff*1.414/Z)*COS(w*calculs2!A120-3.14/2)</f>
        <v>-1.8666313437484257</v>
      </c>
      <c r="E120">
        <f t="shared" si="2"/>
        <v>-21.23580304467421</v>
      </c>
    </row>
    <row r="121" spans="1:5" ht="12.75">
      <c r="A121">
        <f t="shared" si="3"/>
        <v>0.005949999999999992</v>
      </c>
      <c r="B121">
        <f>(R*Ueff*1.414/Z)*COS(w*calculs2!A121)</f>
        <v>-21.05107800789814</v>
      </c>
      <c r="C121">
        <f>(Lw*Ueff*1.414/Z)*COS(w*calculs2!A121+3.14/2)</f>
        <v>7.026097700405985</v>
      </c>
      <c r="D121">
        <f>(unsurCw*Ueff*1.414/Z)*COS(w*calculs2!A121-3.14/2)</f>
        <v>-6.9976110317459606</v>
      </c>
      <c r="E121">
        <f t="shared" si="2"/>
        <v>-21.02259133923812</v>
      </c>
    </row>
    <row r="122" spans="1:5" ht="12.75">
      <c r="A122">
        <f t="shared" si="3"/>
        <v>0.0059999999999999915</v>
      </c>
      <c r="B122">
        <f>(R*Ueff*1.414/Z)*COS(w*calculs2!A122)</f>
        <v>-20.800259396111223</v>
      </c>
      <c r="C122">
        <f>(Lw*Ueff*1.414/Z)*COS(w*calculs2!A122+3.14/2)</f>
        <v>12.209430615145761</v>
      </c>
      <c r="D122">
        <f>(unsurCw*Ueff*1.414/Z)*COS(w*calculs2!A122-3.14/2)</f>
        <v>-12.083706092032966</v>
      </c>
      <c r="E122">
        <f t="shared" si="2"/>
        <v>-20.67453487299843</v>
      </c>
    </row>
    <row r="123" spans="1:5" ht="12.75">
      <c r="A123">
        <f t="shared" si="3"/>
        <v>0.006049999999999991</v>
      </c>
      <c r="B123">
        <f>(R*Ueff*1.414/Z)*COS(w*calculs2!A123)</f>
        <v>-20.416022122577974</v>
      </c>
      <c r="C123">
        <f>(Lw*Ueff*1.414/Z)*COS(w*calculs2!A123+3.14/2)</f>
        <v>17.314448838595577</v>
      </c>
      <c r="D123">
        <f>(unsurCw*Ueff*1.414/Z)*COS(w*calculs2!A123-3.14/2)</f>
        <v>-17.09229289316641</v>
      </c>
      <c r="E123">
        <f t="shared" si="2"/>
        <v>-20.193866177148806</v>
      </c>
    </row>
    <row r="124" spans="1:5" ht="12.75">
      <c r="A124">
        <f t="shared" si="3"/>
        <v>0.006099999999999991</v>
      </c>
      <c r="B124">
        <f>(R*Ueff*1.414/Z)*COS(w*calculs2!A124)</f>
        <v>-19.90083079227526</v>
      </c>
      <c r="C124">
        <f>(Lw*Ueff*1.414/Z)*COS(w*calculs2!A124+3.14/2)</f>
        <v>22.308407360869136</v>
      </c>
      <c r="D124">
        <f>(unsurCw*Ueff*1.414/Z)*COS(w*calculs2!A124-3.14/2)</f>
        <v>-21.991244963282554</v>
      </c>
      <c r="E124">
        <f t="shared" si="2"/>
        <v>-19.58366839468868</v>
      </c>
    </row>
    <row r="125" spans="1:5" ht="12.75">
      <c r="A125">
        <f t="shared" si="3"/>
        <v>0.0061499999999999905</v>
      </c>
      <c r="B125">
        <f>(R*Ueff*1.414/Z)*COS(w*calculs2!A125)</f>
        <v>-19.257989986002933</v>
      </c>
      <c r="C125">
        <f>(Lw*Ueff*1.414/Z)*COS(w*calculs2!A125+3.14/2)</f>
        <v>27.159273539960875</v>
      </c>
      <c r="D125">
        <f>(unsurCw*Ueff*1.414/Z)*COS(w*calculs2!A125-3.14/2)</f>
        <v>-26.749139058242605</v>
      </c>
      <c r="E125">
        <f t="shared" si="2"/>
        <v>-18.847855504284663</v>
      </c>
    </row>
    <row r="126" spans="1:5" ht="12.75">
      <c r="A126">
        <f t="shared" si="3"/>
        <v>0.00619999999999999</v>
      </c>
      <c r="B126">
        <f>(R*Ueff*1.414/Z)*COS(w*calculs2!A126)</f>
        <v>-18.49162306388144</v>
      </c>
      <c r="C126">
        <f>(Lw*Ueff*1.414/Z)*COS(w*calculs2!A126+3.14/2)</f>
        <v>31.835932568040754</v>
      </c>
      <c r="D126">
        <f>(unsurCw*Ueff*1.414/Z)*COS(w*calculs2!A126-3.14/2)</f>
        <v>-31.3354567190797</v>
      </c>
      <c r="E126">
        <f t="shared" si="2"/>
        <v>-17.99114721492039</v>
      </c>
    </row>
    <row r="127" spans="1:5" ht="12.75">
      <c r="A127">
        <f t="shared" si="3"/>
        <v>0.00624999999999999</v>
      </c>
      <c r="B127">
        <f>(R*Ueff*1.414/Z)*COS(w*calculs2!A127)</f>
        <v>-17.606645716970625</v>
      </c>
      <c r="C127">
        <f>(Lw*Ueff*1.414/Z)*COS(w*calculs2!A127+3.14/2)</f>
        <v>36.30838705050479</v>
      </c>
      <c r="D127">
        <f>(unsurCw*Ueff*1.414/Z)*COS(w*calculs2!A127-3.14/2)</f>
        <v>-35.720780025901604</v>
      </c>
      <c r="E127">
        <f t="shared" si="2"/>
        <v>-17.019038692367438</v>
      </c>
    </row>
    <row r="128" spans="1:5" ht="12.75">
      <c r="A128">
        <f t="shared" si="3"/>
        <v>0.00629999999999999</v>
      </c>
      <c r="B128">
        <f>(R*Ueff*1.414/Z)*COS(w*calculs2!A128)</f>
        <v>-16.60873443665708</v>
      </c>
      <c r="C128">
        <f>(Lw*Ueff*1.414/Z)*COS(w*calculs2!A128+3.14/2)</f>
        <v>40.54794941762569</v>
      </c>
      <c r="D128">
        <f>(unsurCw*Ueff*1.414/Z)*COS(w*calculs2!A128-3.14/2)</f>
        <v>-39.876980292629014</v>
      </c>
      <c r="E128">
        <f t="shared" si="2"/>
        <v>-15.937765311660407</v>
      </c>
    </row>
    <row r="129" spans="1:5" ht="12.75">
      <c r="A129">
        <f t="shared" si="3"/>
        <v>0.006349999999999989</v>
      </c>
      <c r="B129">
        <f>(R*Ueff*1.414/Z)*COS(w*calculs2!A129)</f>
        <v>-15.504290104056052</v>
      </c>
      <c r="C129">
        <f>(Lw*Ueff*1.414/Z)*COS(w*calculs2!A129+3.14/2)</f>
        <v>44.52742593462161</v>
      </c>
      <c r="D129">
        <f>(unsurCw*Ueff*1.414/Z)*COS(w*calculs2!A129-3.14/2)</f>
        <v>-43.777398492228826</v>
      </c>
      <c r="E129">
        <f t="shared" si="2"/>
        <v>-14.754262661663269</v>
      </c>
    </row>
    <row r="130" spans="1:5" ht="12.75">
      <c r="A130">
        <f t="shared" si="3"/>
        <v>0.006399999999999989</v>
      </c>
      <c r="B130">
        <f>(R*Ueff*1.414/Z)*COS(w*calculs2!A130)</f>
        <v>-14.30039693297579</v>
      </c>
      <c r="C130">
        <f>(Lw*Ueff*1.414/Z)*COS(w*calculs2!A130+3.14/2)</f>
        <v>48.22129112985118</v>
      </c>
      <c r="D130">
        <f>(unsurCw*Ueff*1.414/Z)*COS(w*calculs2!A130-3.14/2)</f>
        <v>-47.397016255144614</v>
      </c>
      <c r="E130">
        <f t="shared" si="2"/>
        <v>-13.476122058269219</v>
      </c>
    </row>
    <row r="131" spans="1:5" ht="12.75">
      <c r="A131">
        <f t="shared" si="3"/>
        <v>0.006449999999999989</v>
      </c>
      <c r="B131">
        <f>(R*Ueff*1.414/Z)*COS(w*calculs2!A131)</f>
        <v>-13.004777029795457</v>
      </c>
      <c r="C131">
        <f>(Lw*Ueff*1.414/Z)*COS(w*calculs2!A131+3.14/2)</f>
        <v>51.60585152230372</v>
      </c>
      <c r="D131">
        <f>(unsurCw*Ueff*1.414/Z)*COS(w*calculs2!A131-3.14/2)</f>
        <v>-50.71261634409269</v>
      </c>
      <c r="E131">
        <f aca="true" t="shared" si="4" ref="E131:E194">B131+C131+D131</f>
        <v>-12.11154185158442</v>
      </c>
    </row>
    <row r="132" spans="1:5" ht="12.75">
      <c r="A132">
        <f aca="true" t="shared" si="5" ref="A132:A195">A131+0.00005</f>
        <v>0.006499999999999988</v>
      </c>
      <c r="B132">
        <f>(R*Ueff*1.414/Z)*COS(w*calculs2!A132)</f>
        <v>-11.625740861722335</v>
      </c>
      <c r="C132">
        <f>(Lw*Ueff*1.414/Z)*COS(w*calculs2!A132+3.14/2)</f>
        <v>54.65939759819092</v>
      </c>
      <c r="D132">
        <f>(unsurCw*Ueff*1.414/Z)*COS(w*calculs2!A132-3.14/2)</f>
        <v>-53.70293157589379</v>
      </c>
      <c r="E132">
        <f t="shared" si="4"/>
        <v>-10.669274839425206</v>
      </c>
    </row>
    <row r="133" spans="1:5" ht="12.75">
      <c r="A133">
        <f t="shared" si="5"/>
        <v>0.006549999999999988</v>
      </c>
      <c r="B133">
        <f>(R*Ueff*1.414/Z)*COS(w*calculs2!A133)</f>
        <v>-10.172133951138632</v>
      </c>
      <c r="C133">
        <f>(Lw*Ueff*1.414/Z)*COS(w*calculs2!A133+3.14/2)</f>
        <v>57.36234306181965</v>
      </c>
      <c r="D133">
        <f>(unsurCw*Ueff*1.414/Z)*COS(w*calculs2!A133-3.14/2)</f>
        <v>-56.34878123511409</v>
      </c>
      <c r="E133">
        <f t="shared" si="4"/>
        <v>-9.158572124433071</v>
      </c>
    </row>
    <row r="134" spans="1:5" ht="12.75">
      <c r="A134">
        <f t="shared" si="5"/>
        <v>0.006599999999999988</v>
      </c>
      <c r="B134">
        <f>(R*Ueff*1.414/Z)*COS(w*calculs2!A134)</f>
        <v>-8.653280137955287</v>
      </c>
      <c r="C134">
        <f>(Lw*Ueff*1.414/Z)*COS(w*calculs2!A134+3.14/2)</f>
        <v>59.69735046755219</v>
      </c>
      <c r="D134">
        <f>(unsurCw*Ueff*1.414/Z)*COS(w*calculs2!A134-3.14/2)</f>
        <v>-58.633194104520534</v>
      </c>
      <c r="E134">
        <f t="shared" si="4"/>
        <v>-7.589123774923628</v>
      </c>
    </row>
    <row r="135" spans="1:5" ht="12.75">
      <c r="A135">
        <f t="shared" si="5"/>
        <v>0.0066499999999999875</v>
      </c>
      <c r="B135">
        <f>(R*Ueff*1.414/Z)*COS(w*calculs2!A135)</f>
        <v>-7.078921773903794</v>
      </c>
      <c r="C135">
        <f>(Lw*Ueff*1.414/Z)*COS(w*calculs2!A135+3.14/2)</f>
        <v>61.649442427015266</v>
      </c>
      <c r="D135">
        <f>(unsurCw*Ueff*1.414/Z)*COS(w*calculs2!A135-3.14/2)</f>
        <v>-60.54151732319883</v>
      </c>
      <c r="E135">
        <f t="shared" si="4"/>
        <v>-5.970996670087359</v>
      </c>
    </row>
    <row r="136" spans="1:5" ht="12.75">
      <c r="A136">
        <f t="shared" si="5"/>
        <v>0.006699999999999987</v>
      </c>
      <c r="B136">
        <f>(R*Ueff*1.414/Z)*COS(w*calculs2!A136)</f>
        <v>-5.459157232376562</v>
      </c>
      <c r="C136">
        <f>(Lw*Ueff*1.414/Z)*COS(w*calculs2!A136+3.14/2)</f>
        <v>63.20609767824393</v>
      </c>
      <c r="D136">
        <f>(unsurCw*Ueff*1.414/Z)*COS(w*calculs2!A136-3.14/2)</f>
        <v>-62.061510374087796</v>
      </c>
      <c r="E136">
        <f t="shared" si="4"/>
        <v>-4.314569928220429</v>
      </c>
    </row>
    <row r="137" spans="1:5" ht="12.75">
      <c r="A137">
        <f t="shared" si="5"/>
        <v>0.006749999999999987</v>
      </c>
      <c r="B137">
        <f>(R*Ueff*1.414/Z)*COS(w*calculs2!A137)</f>
        <v>-3.8043761346451</v>
      </c>
      <c r="C137">
        <f>(Lw*Ueff*1.414/Z)*COS(w*calculs2!A137+3.14/2)</f>
        <v>64.35733140054607</v>
      </c>
      <c r="D137">
        <f>(unsurCw*Ueff*1.414/Z)*COS(w*calculs2!A137-3.14/2)</f>
        <v>-63.18342359806771</v>
      </c>
      <c r="E137">
        <f t="shared" si="4"/>
        <v>-2.6304683321667355</v>
      </c>
    </row>
    <row r="138" spans="1:5" ht="12.75">
      <c r="A138">
        <f t="shared" si="5"/>
        <v>0.006799999999999987</v>
      </c>
      <c r="B138">
        <f>(R*Ueff*1.414/Z)*COS(w*calculs2!A138)</f>
        <v>-2.125192707933118</v>
      </c>
      <c r="C138">
        <f>(Lw*Ueff*1.414/Z)*COS(w*calculs2!A138+3.14/2)</f>
        <v>65.0957592599256</v>
      </c>
      <c r="D138">
        <f>(unsurCw*Ueff*1.414/Z)*COS(w*calculs2!A138-3.14/2)</f>
        <v>-63.900060730991676</v>
      </c>
      <c r="E138">
        <f t="shared" si="4"/>
        <v>-0.9294941789991924</v>
      </c>
    </row>
    <row r="139" spans="1:5" ht="12.75">
      <c r="A139">
        <f t="shared" si="5"/>
        <v>0.006849999999999986</v>
      </c>
      <c r="B139">
        <f>(R*Ueff*1.414/Z)*COS(w*calculs2!A139)</f>
        <v>-0.43237770280441284</v>
      </c>
      <c r="C139">
        <f>(Lw*Ueff*1.414/Z)*COS(w*calculs2!A139+3.14/2)</f>
        <v>65.41664477425896</v>
      </c>
      <c r="D139">
        <f>(unsurCw*Ueff*1.414/Z)*COS(w*calculs2!A139-3.14/2)</f>
        <v>-64.20682506252969</v>
      </c>
      <c r="E139">
        <f t="shared" si="4"/>
        <v>0.7774420089248508</v>
      </c>
    </row>
    <row r="140" spans="1:5" ht="12.75">
      <c r="A140">
        <f t="shared" si="5"/>
        <v>0.006899999999999986</v>
      </c>
      <c r="B140">
        <f>(R*Ueff*1.414/Z)*COS(w*calculs2!A140)</f>
        <v>1.263210693433402</v>
      </c>
      <c r="C140">
        <f>(Lw*Ueff*1.414/Z)*COS(w*calculs2!A140+3.14/2)</f>
        <v>65.3179296944118</v>
      </c>
      <c r="D140">
        <f>(unsurCw*Ueff*1.414/Z)*COS(w*calculs2!A140-3.14/2)</f>
        <v>-64.10174892075008</v>
      </c>
      <c r="E140">
        <f t="shared" si="4"/>
        <v>2.4793914670951267</v>
      </c>
    </row>
    <row r="141" spans="1:5" ht="12.75">
      <c r="A141">
        <f t="shared" si="5"/>
        <v>0.006949999999999986</v>
      </c>
      <c r="B141">
        <f>(R*Ueff*1.414/Z)*COS(w*calculs2!A141)</f>
        <v>2.9506965041691795</v>
      </c>
      <c r="C141">
        <f>(Lw*Ueff*1.414/Z)*COS(w*calculs2!A141+3.14/2)</f>
        <v>64.80024720642265</v>
      </c>
      <c r="D141">
        <f>(unsurCw*Ueff*1.414/Z)*COS(w*calculs2!A141-3.14/2)</f>
        <v>-63.58550629331573</v>
      </c>
      <c r="E141">
        <f t="shared" si="4"/>
        <v>4.165437417276095</v>
      </c>
    </row>
    <row r="142" spans="1:5" ht="12.75">
      <c r="A142">
        <f t="shared" si="5"/>
        <v>0.006999999999999985</v>
      </c>
      <c r="B142">
        <f>(R*Ueff*1.414/Z)*COS(w*calculs2!A142)</f>
        <v>4.619255725033706</v>
      </c>
      <c r="C142">
        <f>(Lw*Ueff*1.414/Z)*COS(w*calculs2!A142+3.14/2)</f>
        <v>63.866917870071184</v>
      </c>
      <c r="D142">
        <f>(unsurCw*Ueff*1.414/Z)*COS(w*calculs2!A142-3.14/2)</f>
        <v>-62.661408504339335</v>
      </c>
      <c r="E142">
        <f t="shared" si="4"/>
        <v>5.824765090765553</v>
      </c>
    </row>
    <row r="143" spans="1:5" ht="12.75">
      <c r="A143">
        <f t="shared" si="5"/>
        <v>0.007049999999999985</v>
      </c>
      <c r="B143">
        <f>(R*Ueff*1.414/Z)*COS(w*calculs2!A143)</f>
        <v>6.2581857520809026</v>
      </c>
      <c r="C143">
        <f>(Lw*Ueff*1.414/Z)*COS(w*calculs2!A143+3.14/2)</f>
        <v>62.52392831988214</v>
      </c>
      <c r="D143">
        <f>(unsurCw*Ueff*1.414/Z)*COS(w*calculs2!A143-3.14/2)</f>
        <v>-61.335382974627535</v>
      </c>
      <c r="E143">
        <f t="shared" si="4"/>
        <v>7.446731097335501</v>
      </c>
    </row>
    <row r="144" spans="1:5" ht="12.75">
      <c r="A144">
        <f t="shared" si="5"/>
        <v>0.007099999999999985</v>
      </c>
      <c r="B144">
        <f>(R*Ueff*1.414/Z)*COS(w*calculs2!A144)</f>
        <v>7.856974031272845</v>
      </c>
      <c r="C144">
        <f>(Lw*Ueff*1.414/Z)*COS(w*calculs2!A144+3.14/2)</f>
        <v>60.779892865182795</v>
      </c>
      <c r="D144">
        <f>(unsurCw*Ueff*1.414/Z)*COS(w*calculs2!A144-3.14/2)</f>
        <v>-59.61593520155162</v>
      </c>
      <c r="E144">
        <f t="shared" si="4"/>
        <v>9.020931694904021</v>
      </c>
    </row>
    <row r="145" spans="1:5" ht="12.75">
      <c r="A145">
        <f t="shared" si="5"/>
        <v>0.0071499999999999845</v>
      </c>
      <c r="B145">
        <f>(R*Ueff*1.414/Z)*COS(w*calculs2!A145)</f>
        <v>9.40536548893168</v>
      </c>
      <c r="C145">
        <f>(Lw*Ueff*1.414/Z)*COS(w*calculs2!A145+3.14/2)</f>
        <v>58.64599823552169</v>
      </c>
      <c r="D145">
        <f>(unsurCw*Ueff*1.414/Z)*COS(w*calculs2!A145-3.14/2)</f>
        <v>-57.5140942024165</v>
      </c>
      <c r="E145">
        <f t="shared" si="4"/>
        <v>10.537269522036866</v>
      </c>
    </row>
    <row r="146" spans="1:5" ht="12.75">
      <c r="A146">
        <f t="shared" si="5"/>
        <v>0.007199999999999984</v>
      </c>
      <c r="B146">
        <f>(R*Ueff*1.414/Z)*COS(w*calculs2!A146)</f>
        <v>10.893428310640765</v>
      </c>
      <c r="C146">
        <f>(Lw*Ueff*1.414/Z)*COS(w*calculs2!A146+3.14/2)</f>
        <v>56.13593182586711</v>
      </c>
      <c r="D146">
        <f>(unsurCw*Ueff*1.414/Z)*COS(w*calculs2!A146-3.14/2)</f>
        <v>-55.043341771269446</v>
      </c>
      <c r="E146">
        <f t="shared" si="4"/>
        <v>11.98601836523843</v>
      </c>
    </row>
    <row r="147" spans="1:5" ht="12.75">
      <c r="A147">
        <f t="shared" si="5"/>
        <v>0.007249999999999984</v>
      </c>
      <c r="B147">
        <f>(R*Ueff*1.414/Z)*COS(w*calculs2!A147)</f>
        <v>12.311617646670769</v>
      </c>
      <c r="C147">
        <f>(Lw*Ueff*1.414/Z)*COS(w*calculs2!A147+3.14/2)</f>
        <v>53.26579390184042</v>
      </c>
      <c r="D147">
        <f>(unsurCw*Ueff*1.414/Z)*COS(w*calculs2!A147-3.14/2)</f>
        <v>-52.21952600291508</v>
      </c>
      <c r="E147">
        <f t="shared" si="4"/>
        <v>13.357885545596098</v>
      </c>
    </row>
    <row r="148" spans="1:5" ht="12.75">
      <c r="A148">
        <f t="shared" si="5"/>
        <v>0.007299999999999984</v>
      </c>
      <c r="B148">
        <f>(R*Ueff*1.414/Z)*COS(w*calculs2!A148)</f>
        <v>13.65083683530643</v>
      </c>
      <c r="C148">
        <f>(Lw*Ueff*1.414/Z)*COS(w*calculs2!A148+3.14/2)</f>
        <v>50.053994328124475</v>
      </c>
      <c r="D148">
        <f>(unsurCw*Ueff*1.414/Z)*COS(w*calculs2!A148-3.14/2)</f>
        <v>-49.06075963881769</v>
      </c>
      <c r="E148">
        <f t="shared" si="4"/>
        <v>14.64407152461321</v>
      </c>
    </row>
    <row r="149" spans="1:5" ht="12.75">
      <c r="A149">
        <f t="shared" si="5"/>
        <v>0.007349999999999983</v>
      </c>
      <c r="B149">
        <f>(R*Ueff*1.414/Z)*COS(w*calculs2!A149)</f>
        <v>14.902495751370465</v>
      </c>
      <c r="C149">
        <f>(Lw*Ueff*1.414/Z)*COS(w*calculs2!A149+3.14/2)</f>
        <v>46.521134482459935</v>
      </c>
      <c r="D149">
        <f>(unsurCw*Ueff*1.414/Z)*COS(w*calculs2!A149-3.14/2)</f>
        <v>-45.58730388692866</v>
      </c>
      <c r="E149">
        <f t="shared" si="4"/>
        <v>15.836326346901743</v>
      </c>
    </row>
    <row r="150" spans="1:5" ht="12.75">
      <c r="A150">
        <f t="shared" si="5"/>
        <v>0.007399999999999983</v>
      </c>
      <c r="B150">
        <f>(R*Ueff*1.414/Z)*COS(w*calculs2!A150)</f>
        <v>16.058565905680883</v>
      </c>
      <c r="C150">
        <f>(Lw*Ueff*1.414/Z)*COS(w*calculs2!A150+3.14/2)</f>
        <v>42.689875112665824</v>
      </c>
      <c r="D150">
        <f>(unsurCw*Ueff*1.414/Z)*COS(w*calculs2!A150-3.14/2)</f>
        <v>-41.82143846065092</v>
      </c>
      <c r="E150">
        <f t="shared" si="4"/>
        <v>16.927002557695793</v>
      </c>
    </row>
    <row r="151" spans="1:5" ht="12.75">
      <c r="A151">
        <f t="shared" si="5"/>
        <v>0.007449999999999983</v>
      </c>
      <c r="B151">
        <f>(R*Ueff*1.414/Z)*COS(w*calculs2!A151)</f>
        <v>17.111631942018526</v>
      </c>
      <c r="C151">
        <f>(Lw*Ueff*1.414/Z)*COS(w*calculs2!A151+3.14/2)</f>
        <v>38.5847909842865</v>
      </c>
      <c r="D151">
        <f>(unsurCw*Ueff*1.414/Z)*COS(w*calculs2!A151-3.14/2)</f>
        <v>-37.78731867054684</v>
      </c>
      <c r="E151">
        <f t="shared" si="4"/>
        <v>17.909104255758187</v>
      </c>
    </row>
    <row r="152" spans="1:5" ht="12.75">
      <c r="A152">
        <f t="shared" si="5"/>
        <v>0.007499999999999982</v>
      </c>
      <c r="B152">
        <f>(R*Ueff*1.414/Z)*COS(w*calculs2!A152)</f>
        <v>18.05493920128887</v>
      </c>
      <c r="C152">
        <f>(Lw*Ueff*1.414/Z)*COS(w*calculs2!A152+3.14/2)</f>
        <v>34.232213251195304</v>
      </c>
      <c r="D152">
        <f>(unsurCw*Ueff*1.414/Z)*COS(w*calculs2!A152-3.14/2)</f>
        <v>-33.51082048544306</v>
      </c>
      <c r="E152">
        <f t="shared" si="4"/>
        <v>18.776331967041116</v>
      </c>
    </row>
    <row r="153" spans="1:5" ht="12.75">
      <c r="A153">
        <f t="shared" si="5"/>
        <v>0.007549999999999982</v>
      </c>
      <c r="B153">
        <f>(R*Ueff*1.414/Z)*COS(w*calculs2!A153)</f>
        <v>18.882437047788244</v>
      </c>
      <c r="C153">
        <f>(Lw*Ueff*1.414/Z)*COS(w*calculs2!A153+3.14/2)</f>
        <v>29.660060560233948</v>
      </c>
      <c r="D153">
        <f>(unsurCw*Ueff*1.414/Z)*COS(w*calculs2!A153-3.14/2)</f>
        <v>-29.019374556753682</v>
      </c>
      <c r="E153">
        <f t="shared" si="4"/>
        <v>19.523123051268506</v>
      </c>
    </row>
    <row r="154" spans="1:5" ht="12.75">
      <c r="A154">
        <f t="shared" si="5"/>
        <v>0.007599999999999982</v>
      </c>
      <c r="B154">
        <f>(R*Ueff*1.414/Z)*COS(w*calculs2!A154)</f>
        <v>19.588817679667866</v>
      </c>
      <c r="C154">
        <f>(Lw*Ueff*1.414/Z)*COS(w*calculs2!A154+3.14/2)</f>
        <v>24.897659973229448</v>
      </c>
      <c r="D154">
        <f>(unsurCw*Ueff*1.414/Z)*COS(w*calculs2!A154-3.14/2)</f>
        <v>-24.341790270635858</v>
      </c>
      <c r="E154">
        <f t="shared" si="4"/>
        <v>20.144687382261456</v>
      </c>
    </row>
    <row r="155" spans="1:5" ht="12.75">
      <c r="A155">
        <f t="shared" si="5"/>
        <v>0.0076499999999999815</v>
      </c>
      <c r="B155">
        <f>(R*Ueff*1.414/Z)*COS(w*calculs2!A155)</f>
        <v>20.169550174654404</v>
      </c>
      <c r="C155">
        <f>(Lw*Ueff*1.414/Z)*COS(w*calculs2!A155+3.14/2)</f>
        <v>19.975558855044817</v>
      </c>
      <c r="D155">
        <f>(unsurCw*Ueff*1.414/Z)*COS(w*calculs2!A155-3.14/2)</f>
        <v>-19.50807095655654</v>
      </c>
      <c r="E155">
        <f t="shared" si="4"/>
        <v>20.63703807314268</v>
      </c>
    </row>
    <row r="156" spans="1:5" ht="12.75">
      <c r="A156">
        <f t="shared" si="5"/>
        <v>0.007699999999999981</v>
      </c>
      <c r="B156">
        <f>(R*Ueff*1.414/Z)*COS(w*calculs2!A156)</f>
        <v>20.620909552648417</v>
      </c>
      <c r="C156">
        <f>(Lw*Ueff*1.414/Z)*COS(w*calculs2!A156+3.14/2)</f>
        <v>14.925328934265854</v>
      </c>
      <c r="D156">
        <f>(unsurCw*Ueff*1.414/Z)*COS(w*calculs2!A156-3.14/2)</f>
        <v>-14.549221437573962</v>
      </c>
      <c r="E156">
        <f t="shared" si="4"/>
        <v>20.997017049340307</v>
      </c>
    </row>
    <row r="157" spans="1:5" ht="12.75">
      <c r="A157">
        <f t="shared" si="5"/>
        <v>0.007749999999999981</v>
      </c>
      <c r="B157">
        <f>(R*Ueff*1.414/Z)*COS(w*calculs2!A157)</f>
        <v>20.940000668785043</v>
      </c>
      <c r="C157">
        <f>(Lw*Ueff*1.414/Z)*COS(w*calculs2!A157+3.14/2)</f>
        <v>9.779363793333536</v>
      </c>
      <c r="D157">
        <f>(unsurCw*Ueff*1.414/Z)*COS(w*calculs2!A157-3.14/2)</f>
        <v>-9.4970491567601</v>
      </c>
      <c r="E157">
        <f t="shared" si="4"/>
        <v>21.222315305358478</v>
      </c>
    </row>
    <row r="158" spans="1:5" ht="12.75">
      <c r="A158">
        <f t="shared" si="5"/>
        <v>0.0077999999999999806</v>
      </c>
      <c r="B158">
        <f>(R*Ueff*1.414/Z)*COS(w*calculs2!A158)</f>
        <v>21.124776783700142</v>
      </c>
      <c r="C158">
        <f>(Lw*Ueff*1.414/Z)*COS(w*calculs2!A158+3.14/2)</f>
        <v>4.57067108707667</v>
      </c>
      <c r="D158">
        <f>(unsurCw*Ueff*1.414/Z)*COS(w*calculs2!A158-3.14/2)</f>
        <v>-4.383960155394622</v>
      </c>
      <c r="E158">
        <f t="shared" si="4"/>
        <v>21.31148771538219</v>
      </c>
    </row>
    <row r="159" spans="1:5" ht="12.75">
      <c r="A159">
        <f t="shared" si="5"/>
        <v>0.00784999999999998</v>
      </c>
      <c r="B159">
        <f>(R*Ueff*1.414/Z)*COS(w*calculs2!A159)</f>
        <v>21.174052691887134</v>
      </c>
      <c r="C159">
        <f>(Lw*Ueff*1.414/Z)*COS(w*calculs2!A159+3.14/2)</f>
        <v>-0.6673391775869163</v>
      </c>
      <c r="D159">
        <f>(unsurCw*Ueff*1.414/Z)*COS(w*calculs2!A159-3.14/2)</f>
        <v>0.7572487884169287</v>
      </c>
      <c r="E159">
        <f t="shared" si="4"/>
        <v>21.263962302717143</v>
      </c>
    </row>
    <row r="160" spans="1:5" ht="12.75">
      <c r="A160">
        <f t="shared" si="5"/>
        <v>0.00789999999999998</v>
      </c>
      <c r="B160">
        <f>(R*Ueff*1.414/Z)*COS(w*calculs2!A160)</f>
        <v>21.08751232393547</v>
      </c>
      <c r="C160">
        <f>(Lw*Ueff*1.414/Z)*COS(w*calculs2!A160+3.14/2)</f>
        <v>-5.901068942747637</v>
      </c>
      <c r="D160">
        <f>(unsurCw*Ueff*1.414/Z)*COS(w*calculs2!A160-3.14/2)</f>
        <v>5.893600527419846</v>
      </c>
      <c r="E160">
        <f t="shared" si="4"/>
        <v>21.080043908607678</v>
      </c>
    </row>
    <row r="161" spans="1:5" ht="12.75">
      <c r="A161">
        <f t="shared" si="5"/>
        <v>0.00794999999999998</v>
      </c>
      <c r="B161">
        <f>(R*Ueff*1.414/Z)*COS(w*calculs2!A161)</f>
        <v>20.865710773887933</v>
      </c>
      <c r="C161">
        <f>(Lw*Ueff*1.414/Z)*COS(w*calculs2!A161+3.14/2)</f>
        <v>-11.096947606812885</v>
      </c>
      <c r="D161">
        <f>(unsurCw*Ueff*1.414/Z)*COS(w*calculs2!A161-3.14/2)</f>
        <v>10.992149069824992</v>
      </c>
      <c r="E161">
        <f t="shared" si="4"/>
        <v>20.76091223690004</v>
      </c>
    </row>
    <row r="162" spans="1:5" ht="12.75">
      <c r="A162">
        <f t="shared" si="5"/>
        <v>0.00799999999999998</v>
      </c>
      <c r="B162">
        <f>(R*Ueff*1.414/Z)*COS(w*calculs2!A162)</f>
        <v>20.51007073871272</v>
      </c>
      <c r="C162">
        <f>(Lw*Ueff*1.414/Z)*COS(w*calculs2!A162+3.14/2)</f>
        <v>-16.221647355703308</v>
      </c>
      <c r="D162">
        <f>(unsurCw*Ueff*1.414/Z)*COS(w*calculs2!A162-3.14/2)</f>
        <v>16.020190904083677</v>
      </c>
      <c r="E162">
        <f t="shared" si="4"/>
        <v>20.30861428709309</v>
      </c>
    </row>
    <row r="163" spans="1:5" ht="12.75">
      <c r="A163">
        <f t="shared" si="5"/>
        <v>0.008049999999999979</v>
      </c>
      <c r="B163">
        <f>(R*Ueff*1.414/Z)*COS(w*calculs2!A163)</f>
        <v>20.022873392728524</v>
      </c>
      <c r="C163">
        <f>(Lw*Ueff*1.414/Z)*COS(w*calculs2!A163+3.14/2)</f>
        <v>-21.24229693674229</v>
      </c>
      <c r="D163">
        <f>(unsurCw*Ueff*1.414/Z)*COS(w*calculs2!A163-3.14/2)</f>
        <v>20.945474768326697</v>
      </c>
      <c r="E163">
        <f t="shared" si="4"/>
        <v>19.726051224312933</v>
      </c>
    </row>
    <row r="164" spans="1:5" ht="12.75">
      <c r="A164">
        <f t="shared" si="5"/>
        <v>0.008099999999999979</v>
      </c>
      <c r="B164">
        <f>(R*Ueff*1.414/Z)*COS(w*calculs2!A164)</f>
        <v>19.407243755516575</v>
      </c>
      <c r="C164">
        <f>(Lw*Ueff*1.414/Z)*COS(w*calculs2!A164+3.14/2)</f>
        <v>-26.126692504033333</v>
      </c>
      <c r="D164">
        <f>(unsurCw*Ueff*1.414/Z)*COS(w*calculs2!A164-3.14/2)</f>
        <v>25.736408518947854</v>
      </c>
      <c r="E164">
        <f t="shared" si="4"/>
        <v>19.016959770431097</v>
      </c>
    </row>
    <row r="165" spans="1:5" ht="12.75">
      <c r="A165">
        <f t="shared" si="5"/>
        <v>0.008149999999999978</v>
      </c>
      <c r="B165">
        <f>(R*Ueff*1.414/Z)*COS(w*calculs2!A165)</f>
        <v>18.667130647173973</v>
      </c>
      <c r="C165">
        <f>(Lw*Ueff*1.414/Z)*COS(w*calculs2!A165+3.14/2)</f>
        <v>-30.84350418290432</v>
      </c>
      <c r="D165">
        <f>(unsurCw*Ueff*1.414/Z)*COS(w*calculs2!A165-3.14/2)</f>
        <v>30.36226177141922</v>
      </c>
      <c r="E165">
        <f t="shared" si="4"/>
        <v>18.185888235688875</v>
      </c>
    </row>
    <row r="166" spans="1:5" ht="12.75">
      <c r="A166">
        <f t="shared" si="5"/>
        <v>0.008199999999999978</v>
      </c>
      <c r="B166">
        <f>(R*Ueff*1.414/Z)*COS(w*calculs2!A166)</f>
        <v>17.80728135948086</v>
      </c>
      <c r="C166">
        <f>(Lw*Ueff*1.414/Z)*COS(w*calculs2!A166+3.14/2)</f>
        <v>-35.36247702845672</v>
      </c>
      <c r="D166">
        <f>(unsurCw*Ueff*1.414/Z)*COS(w*calculs2!A166-3.14/2)</f>
        <v>34.79336301354344</v>
      </c>
      <c r="E166">
        <f t="shared" si="4"/>
        <v>17.23816734456758</v>
      </c>
    </row>
    <row r="167" spans="1:5" ht="12.75">
      <c r="A167">
        <f t="shared" si="5"/>
        <v>0.008249999999999978</v>
      </c>
      <c r="B167">
        <f>(R*Ueff*1.414/Z)*COS(w*calculs2!A167)</f>
        <v>16.833211205447657</v>
      </c>
      <c r="C167">
        <f>(Lw*Ueff*1.414/Z)*COS(w*calculs2!A167+3.14/2)</f>
        <v>-39.654625089215614</v>
      </c>
      <c r="D167">
        <f>(unsurCw*Ueff*1.414/Z)*COS(w*calculs2!A167-3.14/2)</f>
        <v>39.0012899268038</v>
      </c>
      <c r="E167">
        <f t="shared" si="4"/>
        <v>16.179876043035843</v>
      </c>
    </row>
    <row r="168" spans="1:5" ht="12.75">
      <c r="A168">
        <f t="shared" si="5"/>
        <v>0.008299999999999978</v>
      </c>
      <c r="B168">
        <f>(R*Ueff*1.414/Z)*COS(w*calculs2!A168)</f>
        <v>15.751168142560054</v>
      </c>
      <c r="C168">
        <f>(Lw*Ueff*1.414/Z)*COS(w*calculs2!A168+3.14/2)</f>
        <v>-43.69241733110213</v>
      </c>
      <c r="D168">
        <f>(unsurCw*Ueff*1.414/Z)*COS(w*calculs2!A168-3.14/2)</f>
        <v>42.95905169503776</v>
      </c>
      <c r="E168">
        <f t="shared" si="4"/>
        <v>15.017802506495684</v>
      </c>
    </row>
    <row r="169" spans="1:5" ht="12.75">
      <c r="A169">
        <f t="shared" si="5"/>
        <v>0.008349999999999977</v>
      </c>
      <c r="B169">
        <f>(R*Ueff*1.414/Z)*COS(w*calculs2!A169)</f>
        <v>14.568092696638095</v>
      </c>
      <c r="C169">
        <f>(Lw*Ueff*1.414/Z)*COS(w*calculs2!A169+3.14/2)</f>
        <v>-47.44995422916019</v>
      </c>
      <c r="D169">
        <f>(unsurCw*Ueff*1.414/Z)*COS(w*calculs2!A169-3.14/2)</f>
        <v>46.6412621310554</v>
      </c>
      <c r="E169">
        <f t="shared" si="4"/>
        <v>13.759400598533304</v>
      </c>
    </row>
    <row r="170" spans="1:5" ht="12.75">
      <c r="A170">
        <f t="shared" si="5"/>
        <v>0.008399999999999977</v>
      </c>
      <c r="B170">
        <f>(R*Ueff*1.414/Z)*COS(w*calculs2!A170)</f>
        <v>13.291573443368907</v>
      </c>
      <c r="C170">
        <f>(Lw*Ueff*1.414/Z)*COS(w*calculs2!A170+3.14/2)</f>
        <v>-50.90313389432906</v>
      </c>
      <c r="D170">
        <f>(unsurCw*Ueff*1.414/Z)*COS(w*calculs2!A170-3.14/2)</f>
        <v>50.0243025107204</v>
      </c>
      <c r="E170">
        <f t="shared" si="4"/>
        <v>12.412742059760248</v>
      </c>
    </row>
    <row r="171" spans="1:5" ht="12.75">
      <c r="A171">
        <f t="shared" si="5"/>
        <v>0.008449999999999977</v>
      </c>
      <c r="B171">
        <f>(R*Ueff*1.414/Z)*COS(w*calculs2!A171)</f>
        <v>11.929798333067072</v>
      </c>
      <c r="C171">
        <f>(Lw*Ueff*1.414/Z)*COS(w*calculs2!A171+3.14/2)</f>
        <v>-54.02980666967774</v>
      </c>
      <c r="D171">
        <f>(unsurCw*Ueff*1.414/Z)*COS(w*calculs2!A171-3.14/2)</f>
        <v>53.08647307003002</v>
      </c>
      <c r="E171">
        <f t="shared" si="4"/>
        <v>10.986464733419346</v>
      </c>
    </row>
    <row r="172" spans="1:5" ht="12.75">
      <c r="A172">
        <f t="shared" si="5"/>
        <v>0.008499999999999976</v>
      </c>
      <c r="B172">
        <f>(R*Ueff*1.414/Z)*COS(w*calculs2!A172)</f>
        <v>10.491502170878787</v>
      </c>
      <c r="C172">
        <f>(Lw*Ueff*1.414/Z)*COS(w*calculs2!A172+3.14/2)</f>
        <v>-56.809917204479106</v>
      </c>
      <c r="D172">
        <f>(unsurCw*Ueff*1.414/Z)*COS(w*calculs2!A172-3.14/2)</f>
        <v>55.808132193450504</v>
      </c>
      <c r="E172">
        <f t="shared" si="4"/>
        <v>9.489717159850187</v>
      </c>
    </row>
    <row r="173" spans="1:5" ht="12.75">
      <c r="A173">
        <f t="shared" si="5"/>
        <v>0.008549999999999976</v>
      </c>
      <c r="B173">
        <f>(R*Ueff*1.414/Z)*COS(w*calculs2!A173)</f>
        <v>8.985910589306975</v>
      </c>
      <c r="C173">
        <f>(Lw*Ueff*1.414/Z)*COS(w*calculs2!A173+3.14/2)</f>
        <v>-59.22563309481952</v>
      </c>
      <c r="D173">
        <f>(unsurCw*Ueff*1.414/Z)*COS(w*calculs2!A173-3.14/2)</f>
        <v>58.17182240071387</v>
      </c>
      <c r="E173">
        <f t="shared" si="4"/>
        <v>7.9320998952013255</v>
      </c>
    </row>
    <row r="174" spans="1:5" ht="12.75">
      <c r="A174">
        <f t="shared" si="5"/>
        <v>0.008599999999999976</v>
      </c>
      <c r="B174">
        <f>(R*Ueff*1.414/Z)*COS(w*calculs2!A174)</f>
        <v>7.42268087243279</v>
      </c>
      <c r="C174">
        <f>(Lw*Ueff*1.414/Z)*COS(w*calculs2!A174+3.14/2)</f>
        <v>-61.26145926560827</v>
      </c>
      <c r="D174">
        <f>(unsurCw*Ueff*1.414/Z)*COS(w*calculs2!A174-3.14/2)</f>
        <v>60.162382323962625</v>
      </c>
      <c r="E174">
        <f t="shared" si="4"/>
        <v>6.323603930787144</v>
      </c>
    </row>
    <row r="175" spans="1:5" ht="12.75">
      <c r="A175">
        <f t="shared" si="5"/>
        <v>0.008649999999999975</v>
      </c>
      <c r="B175">
        <f>(R*Ueff*1.414/Z)*COS(w*calculs2!A175)</f>
        <v>5.811840011403583</v>
      </c>
      <c r="C175">
        <f>(Lw*Ueff*1.414/Z)*COS(w*calculs2!A175+3.14/2)</f>
        <v>-62.90433736030847</v>
      </c>
      <c r="D175">
        <f>(unsurCw*Ueff*1.414/Z)*COS(w*calculs2!A175-3.14/2)</f>
        <v>61.76704395698933</v>
      </c>
      <c r="E175">
        <f t="shared" si="4"/>
        <v>4.674546608084448</v>
      </c>
    </row>
    <row r="176" spans="1:5" ht="12.75">
      <c r="A176">
        <f t="shared" si="5"/>
        <v>0.008699999999999975</v>
      </c>
      <c r="B176">
        <f>(R*Ueff*1.414/Z)*COS(w*calculs2!A176)</f>
        <v>4.163720388516711</v>
      </c>
      <c r="C176">
        <f>(Lw*Ueff*1.414/Z)*COS(w*calculs2!A176+3.14/2)</f>
        <v>-64.14372950087574</v>
      </c>
      <c r="D176">
        <f>(unsurCw*Ueff*1.414/Z)*COS(w*calculs2!A176-3.14/2)</f>
        <v>62.97551455278748</v>
      </c>
      <c r="E176">
        <f t="shared" si="4"/>
        <v>2.9955054404284525</v>
      </c>
    </row>
    <row r="177" spans="1:5" ht="12.75">
      <c r="A177">
        <f t="shared" si="5"/>
        <v>0.008749999999999975</v>
      </c>
      <c r="B177">
        <f>(R*Ueff*1.414/Z)*COS(w*calculs2!A177)</f>
        <v>2.4888935024393772</v>
      </c>
      <c r="C177">
        <f>(Lw*Ueff*1.414/Z)*COS(w*calculs2!A177+3.14/2)</f>
        <v>-64.97168588064544</v>
      </c>
      <c r="D177">
        <f>(unsurCw*Ueff*1.414/Z)*COS(w*calculs2!A177-3.14/2)</f>
        <v>63.7800426440998</v>
      </c>
      <c r="E177">
        <f t="shared" si="4"/>
        <v>1.2972502658937373</v>
      </c>
    </row>
    <row r="178" spans="1:5" ht="12.75">
      <c r="A178">
        <f t="shared" si="5"/>
        <v>0.008799999999999975</v>
      </c>
      <c r="B178">
        <f>(R*Ueff*1.414/Z)*COS(w*calculs2!A178)</f>
        <v>0.7981021596694176</v>
      </c>
      <c r="C178">
        <f>(Lw*Ueff*1.414/Z)*COS(w*calculs2!A178+3.14/2)</f>
        <v>-65.38289575660858</v>
      </c>
      <c r="D178">
        <f>(unsurCw*Ueff*1.414/Z)*COS(w*calculs2!A178-3.14/2)</f>
        <v>64.17546776349002</v>
      </c>
      <c r="E178">
        <f t="shared" si="4"/>
        <v>-0.4093258334491452</v>
      </c>
    </row>
    <row r="179" spans="1:5" ht="12.75">
      <c r="A179">
        <f t="shared" si="5"/>
        <v>0.008849999999999974</v>
      </c>
      <c r="B179">
        <f>(R*Ueff*1.414/Z)*COS(w*calculs2!A179)</f>
        <v>-0.8978084328200847</v>
      </c>
      <c r="C179">
        <f>(Lw*Ueff*1.414/Z)*COS(w*calculs2!A179+3.14/2)</f>
        <v>-65.37472151399781</v>
      </c>
      <c r="D179">
        <f>(unsurCw*Ueff*1.414/Z)*COS(w*calculs2!A179-3.14/2)</f>
        <v>64.15925354401936</v>
      </c>
      <c r="E179">
        <f t="shared" si="4"/>
        <v>-2.113276402798533</v>
      </c>
    </row>
    <row r="180" spans="1:5" ht="12.75">
      <c r="A180">
        <f t="shared" si="5"/>
        <v>0.008899999999999974</v>
      </c>
      <c r="B180">
        <f>(R*Ueff*1.414/Z)*COS(w*calculs2!A180)</f>
        <v>-2.5879602317613766</v>
      </c>
      <c r="C180">
        <f>(Lw*Ueff*1.414/Z)*COS(w*calculs2!A180+3.14/2)</f>
        <v>-64.94721558468378</v>
      </c>
      <c r="D180">
        <f>(unsurCw*Ueff*1.414/Z)*COS(w*calculs2!A180-3.14/2)</f>
        <v>63.731503988211166</v>
      </c>
      <c r="E180">
        <f t="shared" si="4"/>
        <v>-3.8036718282339805</v>
      </c>
    </row>
    <row r="181" spans="1:5" ht="12.75">
      <c r="A181">
        <f t="shared" si="5"/>
        <v>0.008949999999999974</v>
      </c>
      <c r="B181">
        <f>(R*Ueff*1.414/Z)*COS(w*calculs2!A181)</f>
        <v>-4.2615121323937615</v>
      </c>
      <c r="C181">
        <f>(Lw*Ueff*1.414/Z)*COS(w*calculs2!A181+3.14/2)</f>
        <v>-64.10312011086245</v>
      </c>
      <c r="D181">
        <f>(unsurCw*Ueff*1.414/Z)*COS(w*calculs2!A181-3.14/2)</f>
        <v>62.894962800949656</v>
      </c>
      <c r="E181">
        <f t="shared" si="4"/>
        <v>-5.469669442306554</v>
      </c>
    </row>
    <row r="182" spans="1:5" ht="12.75">
      <c r="A182">
        <f t="shared" si="5"/>
        <v>0.008999999999999973</v>
      </c>
      <c r="B182">
        <f>(R*Ueff*1.414/Z)*COS(w*calculs2!A182)</f>
        <v>-5.907729506331442</v>
      </c>
      <c r="C182">
        <f>(Lw*Ueff*1.414/Z)*COS(w*calculs2!A182+3.14/2)</f>
        <v>-62.84784935619081</v>
      </c>
      <c r="D182">
        <f>(unsurCw*Ueff*1.414/Z)*COS(w*calculs2!A182-3.14/2)</f>
        <v>61.65499579059207</v>
      </c>
      <c r="E182">
        <f t="shared" si="4"/>
        <v>-7.100583071930174</v>
      </c>
    </row>
    <row r="183" spans="1:5" ht="12.75">
      <c r="A183">
        <f t="shared" si="5"/>
        <v>0.009049999999999973</v>
      </c>
      <c r="B183">
        <f>(R*Ueff*1.414/Z)*COS(w*calculs2!A183)</f>
        <v>-7.516053056462224</v>
      </c>
      <c r="C183">
        <f>(Lw*Ueff*1.414/Z)*COS(w*calculs2!A183+3.14/2)</f>
        <v>-61.189454977190415</v>
      </c>
      <c r="D183">
        <f>(unsurCw*Ueff*1.414/Z)*COS(w*calculs2!A183-3.14/2)</f>
        <v>60.019556451178104</v>
      </c>
      <c r="E183">
        <f t="shared" si="4"/>
        <v>-8.68595158247453</v>
      </c>
    </row>
    <row r="184" spans="1:5" ht="12.75">
      <c r="A184">
        <f t="shared" si="5"/>
        <v>0.009099999999999973</v>
      </c>
      <c r="B184">
        <f>(R*Ueff*1.414/Z)*COS(w*calculs2!A184)</f>
        <v>-9.076166547222538</v>
      </c>
      <c r="C184">
        <f>(Lw*Ueff*1.414/Z)*COS(w*calculs2!A184+3.14/2)</f>
        <v>-59.138574377678296</v>
      </c>
      <c r="D184">
        <f>(unsurCw*Ueff*1.414/Z)*COS(w*calculs2!A184-3.14/2)</f>
        <v>57.99913494650221</v>
      </c>
      <c r="E184">
        <f t="shared" si="4"/>
        <v>-10.215605978398628</v>
      </c>
    </row>
    <row r="185" spans="1:5" ht="12.75">
      <c r="A185">
        <f t="shared" si="5"/>
        <v>0.009149999999999972</v>
      </c>
      <c r="B185">
        <f>(R*Ueff*1.414/Z)*COS(w*calculs2!A185)</f>
        <v>-10.57806297580796</v>
      </c>
      <c r="C185">
        <f>(Lw*Ueff*1.414/Z)*COS(w*calculs2!A185+3.14/2)</f>
        <v>-56.7083624774934</v>
      </c>
      <c r="D185">
        <f>(unsurCw*Ueff*1.414/Z)*COS(w*calculs2!A185-3.14/2)</f>
        <v>55.606690823278875</v>
      </c>
      <c r="E185">
        <f t="shared" si="4"/>
        <v>-11.679734630022487</v>
      </c>
    </row>
    <row r="186" spans="1:5" ht="12.75">
      <c r="A186">
        <f t="shared" si="5"/>
        <v>0.009199999999999972</v>
      </c>
      <c r="B186">
        <f>(R*Ueff*1.414/Z)*COS(w*calculs2!A186)</f>
        <v>-12.012108759878604</v>
      </c>
      <c r="C186">
        <f>(Lw*Ueff*1.414/Z)*COS(w*calculs2!A186+3.14/2)</f>
        <v>-53.91440733317448</v>
      </c>
      <c r="D186">
        <f>(unsurCw*Ueff*1.414/Z)*COS(w*calculs2!A186-3.14/2)</f>
        <v>52.857569884997595</v>
      </c>
      <c r="E186">
        <f t="shared" si="4"/>
        <v>-13.068946208055486</v>
      </c>
    </row>
    <row r="187" spans="1:5" ht="12.75">
      <c r="A187">
        <f t="shared" si="5"/>
        <v>0.009249999999999972</v>
      </c>
      <c r="B187">
        <f>(R*Ueff*1.414/Z)*COS(w*calculs2!A187)</f>
        <v>-13.36910553004156</v>
      </c>
      <c r="C187">
        <f>(Lw*Ueff*1.414/Z)*COS(w*calculs2!A187+3.14/2)</f>
        <v>-50.77463015181951</v>
      </c>
      <c r="D187">
        <f>(unsurCw*Ueff*1.414/Z)*COS(w*calculs2!A187-3.14/2)</f>
        <v>49.76940575966172</v>
      </c>
      <c r="E187">
        <f t="shared" si="4"/>
        <v>-14.374329922199351</v>
      </c>
    </row>
    <row r="188" spans="1:5" ht="12.75">
      <c r="A188">
        <f t="shared" si="5"/>
        <v>0.009299999999999971</v>
      </c>
      <c r="B188">
        <f>(R*Ueff*1.414/Z)*COS(w*calculs2!A188)</f>
        <v>-14.640349130756201</v>
      </c>
      <c r="C188">
        <f>(Lw*Ueff*1.414/Z)*COS(w*calculs2!A188+3.14/2)</f>
        <v>-47.30917033946886</v>
      </c>
      <c r="D188">
        <f>(unsurCw*Ueff*1.414/Z)*COS(w*calculs2!A188-3.14/2)</f>
        <v>46.36200679278317</v>
      </c>
      <c r="E188">
        <f t="shared" si="4"/>
        <v>-15.587512677441886</v>
      </c>
    </row>
    <row r="189" spans="1:5" ht="12.75">
      <c r="A189">
        <f t="shared" si="5"/>
        <v>0.009349999999999971</v>
      </c>
      <c r="B189">
        <f>(R*Ueff*1.414/Z)*COS(w*calculs2!A189)</f>
        <v>-15.81768545121405</v>
      </c>
      <c r="C189">
        <f>(Lw*Ueff*1.414/Z)*COS(w*calculs2!A189+3.14/2)</f>
        <v>-43.54025632134015</v>
      </c>
      <c r="D189">
        <f>(unsurCw*Ueff*1.414/Z)*COS(w*calculs2!A189-3.14/2)</f>
        <v>42.65722899113277</v>
      </c>
      <c r="E189">
        <f t="shared" si="4"/>
        <v>-16.70071278142143</v>
      </c>
    </row>
    <row r="190" spans="1:5" ht="12.75">
      <c r="A190">
        <f t="shared" si="5"/>
        <v>0.009399999999999971</v>
      </c>
      <c r="B190">
        <f>(R*Ueff*1.414/Z)*COS(w*calculs2!A190)</f>
        <v>-16.893562728078436</v>
      </c>
      <c r="C190">
        <f>(Lw*Ueff*1.414/Z)*COS(w*calculs2!A190+3.14/2)</f>
        <v>-39.492062962513984</v>
      </c>
      <c r="D190">
        <f>(unsurCw*Ueff*1.414/Z)*COS(w*calculs2!A190-3.14/2)</f>
        <v>38.67883583222063</v>
      </c>
      <c r="E190">
        <f t="shared" si="4"/>
        <v>-17.706789858371792</v>
      </c>
    </row>
    <row r="191" spans="1:5" ht="12.75">
      <c r="A191">
        <f t="shared" si="5"/>
        <v>0.00944999999999997</v>
      </c>
      <c r="B191">
        <f>(R*Ueff*1.414/Z)*COS(w*calculs2!A191)</f>
        <v>-17.86107998459954</v>
      </c>
      <c r="C191">
        <f>(Lw*Ueff*1.414/Z)*COS(w*calculs2!A191+3.14/2)</f>
        <v>-35.190556503609386</v>
      </c>
      <c r="D191">
        <f>(unsurCw*Ueff*1.414/Z)*COS(w*calculs2!A191-3.14/2)</f>
        <v>34.45234583872738</v>
      </c>
      <c r="E191">
        <f t="shared" si="4"/>
        <v>-18.599290649481546</v>
      </c>
    </row>
    <row r="192" spans="1:5" ht="12.75">
      <c r="A192">
        <f t="shared" si="5"/>
        <v>0.00949999999999997</v>
      </c>
      <c r="B192">
        <f>(R*Ueff*1.414/Z)*COS(w*calculs2!A192)</f>
        <v>-18.714031295402926</v>
      </c>
      <c r="C192">
        <f>(Lw*Ueff*1.414/Z)*COS(w*calculs2!A192+3.14/2)</f>
        <v>-30.663328006079926</v>
      </c>
      <c r="D192">
        <f>(unsurCw*Ueff*1.414/Z)*COS(w*calculs2!A192-3.14/2)</f>
        <v>30.004868895586565</v>
      </c>
      <c r="E192">
        <f t="shared" si="4"/>
        <v>-19.37249040589629</v>
      </c>
    </row>
    <row r="193" spans="1:5" ht="12.75">
      <c r="A193">
        <f t="shared" si="5"/>
        <v>0.00954999999999997</v>
      </c>
      <c r="B193">
        <f>(R*Ueff*1.414/Z)*COS(w*calculs2!A193)</f>
        <v>-19.44694559302471</v>
      </c>
      <c r="C193">
        <f>(Lw*Ueff*1.414/Z)*COS(w*calculs2!A193+3.14/2)</f>
        <v>-25.939416375453135</v>
      </c>
      <c r="D193">
        <f>(unsurCw*Ueff*1.414/Z)*COS(w*calculs2!A193-3.14/2)</f>
        <v>25.36493235962587</v>
      </c>
      <c r="E193">
        <f t="shared" si="4"/>
        <v>-20.021429608851975</v>
      </c>
    </row>
    <row r="194" spans="1:5" ht="12.75">
      <c r="A194">
        <f t="shared" si="5"/>
        <v>0.00959999999999997</v>
      </c>
      <c r="B194">
        <f>(R*Ueff*1.414/Z)*COS(w*calculs2!A194)</f>
        <v>-20.05512176086335</v>
      </c>
      <c r="C194">
        <f>(Lw*Ueff*1.414/Z)*COS(w*calculs2!A194+3.14/2)</f>
        <v>-21.0491220976976</v>
      </c>
      <c r="D194">
        <f>(unsurCw*Ueff*1.414/Z)*COS(w*calculs2!A194-3.14/2)</f>
        <v>20.562298077148593</v>
      </c>
      <c r="E194">
        <f t="shared" si="4"/>
        <v>-20.541945781412355</v>
      </c>
    </row>
    <row r="195" spans="1:5" ht="12.75">
      <c r="A195">
        <f t="shared" si="5"/>
        <v>0.00964999999999997</v>
      </c>
      <c r="B195">
        <f>(R*Ueff*1.414/Z)*COS(w*calculs2!A195)</f>
        <v>-20.53465878745194</v>
      </c>
      <c r="C195">
        <f>(Lw*Ueff*1.414/Z)*COS(w*calculs2!A195+3.14/2)</f>
        <v>-16.02381288345817</v>
      </c>
      <c r="D195">
        <f>(unsurCw*Ueff*1.414/Z)*COS(w*calculs2!A195-3.14/2)</f>
        <v>15.627771483155472</v>
      </c>
      <c r="E195">
        <f aca="true" t="shared" si="6" ref="E195:E200">B195+C195+D195</f>
        <v>-20.93070018775464</v>
      </c>
    </row>
    <row r="196" spans="1:5" ht="12.75">
      <c r="A196">
        <f>A195+0.00005</f>
        <v>0.009699999999999969</v>
      </c>
      <c r="B196">
        <f>(R*Ueff*1.414/Z)*COS(w*calculs2!A196)</f>
        <v>-20.882480788633114</v>
      </c>
      <c r="C196">
        <f>(Lw*Ueff*1.414/Z)*COS(w*calculs2!A196+3.14/2)</f>
        <v>-10.895722466817977</v>
      </c>
      <c r="D196">
        <f>(unsurCw*Ueff*1.414/Z)*COS(w*calculs2!A196-3.14/2)</f>
        <v>10.593004006697683</v>
      </c>
      <c r="E196">
        <f t="shared" si="6"/>
        <v>-21.185199248753406</v>
      </c>
    </row>
    <row r="197" spans="1:5" ht="12.75">
      <c r="A197">
        <f>A196+0.00005</f>
        <v>0.009749999999999969</v>
      </c>
      <c r="B197">
        <f>(R*Ueff*1.414/Z)*COS(w*calculs2!A197)</f>
        <v>-21.096356737137477</v>
      </c>
      <c r="C197">
        <f>(Lw*Ueff*1.414/Z)*COS(w*calculs2!A197+3.14/2)</f>
        <v>-5.69774384914127</v>
      </c>
      <c r="D197">
        <f>(unsurCw*Ueff*1.414/Z)*COS(w*calculs2!A197-3.14/2)</f>
        <v>5.490290049788243</v>
      </c>
      <c r="E197">
        <f t="shared" si="6"/>
        <v>-21.303810536490502</v>
      </c>
    </row>
    <row r="198" spans="1:5" ht="12.75">
      <c r="A198">
        <f>A197+0.00005</f>
        <v>0.009799999999999968</v>
      </c>
      <c r="B198">
        <f>(R*Ueff*1.414/Z)*COS(w*calculs2!A198)</f>
        <v>-21.174914773014347</v>
      </c>
      <c r="C198">
        <f>(Lw*Ueff*1.414/Z)*COS(w*calculs2!A198+3.14/2)</f>
        <v>-0.4632183141956774</v>
      </c>
      <c r="D198">
        <f>(unsurCw*Ueff*1.414/Z)*COS(w*calculs2!A198-3.14/2)</f>
        <v>0.3523598421055585</v>
      </c>
      <c r="E198">
        <f t="shared" si="6"/>
        <v>-21.285773245104465</v>
      </c>
    </row>
    <row r="199" spans="1:5" ht="12.75">
      <c r="A199">
        <f>A198+0.00005</f>
        <v>0.009849999999999968</v>
      </c>
      <c r="B199">
        <f>(R*Ueff*1.414/Z)*COS(w*calculs2!A199)</f>
        <v>-21.117651003123907</v>
      </c>
      <c r="C199">
        <f>(Lw*Ueff*1.414/Z)*COS(w*calculs2!A199+3.14/2)</f>
        <v>4.774278432137439</v>
      </c>
      <c r="D199">
        <f>(unsurCw*Ueff*1.414/Z)*COS(w*calculs2!A199-3.14/2)</f>
        <v>-4.787830499823127</v>
      </c>
      <c r="E199">
        <f t="shared" si="6"/>
        <v>-21.131203070809594</v>
      </c>
    </row>
    <row r="200" spans="1:5" ht="12.75">
      <c r="A200">
        <f>A199+0.00005</f>
        <v>0.009899999999999968</v>
      </c>
      <c r="B200">
        <f>(R*Ueff*1.414/Z)*COS(w*calculs2!A200)</f>
        <v>-20.92493273324825</v>
      </c>
      <c r="C200">
        <f>(Lw*Ueff*1.414/Z)*COS(w*calculs2!A200+3.14/2)</f>
        <v>9.981151625797976</v>
      </c>
      <c r="D200">
        <f>(unsurCw*Ueff*1.414/Z)*COS(w*calculs2!A200-3.14/2)</f>
        <v>-9.897310362339631</v>
      </c>
      <c r="E200">
        <f t="shared" si="6"/>
        <v>-20.84109146978991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Pierre Baudoux</cp:lastModifiedBy>
  <dcterms:created xsi:type="dcterms:W3CDTF">2008-12-07T14:12:24Z</dcterms:created>
  <dcterms:modified xsi:type="dcterms:W3CDTF">2011-02-19T14:05:07Z</dcterms:modified>
  <cp:category/>
  <cp:version/>
  <cp:contentType/>
  <cp:contentStatus/>
</cp:coreProperties>
</file>