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0"/>
  </bookViews>
  <sheets>
    <sheet name="Oscillateur mécanique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<sst xmlns="http://schemas.openxmlformats.org/spreadsheetml/2006/main" count="26" uniqueCount="22">
  <si>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Caractéristiques</t>
  </si>
  <si>
    <t>Temps</t>
  </si>
  <si>
    <t>Abscisse</t>
  </si>
  <si>
    <t>Vitesse</t>
  </si>
  <si>
    <t>Ec</t>
  </si>
  <si>
    <t>Epe</t>
  </si>
  <si>
    <t>Em</t>
  </si>
  <si>
    <t>(s)</t>
  </si>
  <si>
    <t>(m)</t>
  </si>
  <si>
    <t>(m/s)</t>
  </si>
  <si>
    <t>(J)</t>
  </si>
  <si>
    <t>Raideur (K)</t>
  </si>
  <si>
    <t>Masse (m)</t>
  </si>
  <si>
    <t>Amplitude (Xm)</t>
  </si>
  <si>
    <t>Pas temporel (s)</t>
  </si>
  <si>
    <t>Période (T)</t>
  </si>
  <si>
    <t>Pulsation (w)</t>
  </si>
  <si>
    <t>Frottements</t>
  </si>
  <si>
    <t>Non définie</t>
  </si>
  <si>
    <t>Oscillateur mécanique - Etude énergétique</t>
  </si>
  <si>
    <t>Auteur : W. Fiol</t>
  </si>
  <si>
    <t>www.sciencesphysiques.info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</si>
</sst>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12">
    <font>
      <sz val="10"/>
      <name val="Arial"/>
      <family val="0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16.25"/>
      <name val="Arial"/>
      <family val="0"/>
    </font>
    <font>
      <b/>
      <sz val="10"/>
      <name val="Arial"/>
      <family val="2"/>
    </font>
    <font>
      <sz val="8.75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10" fillId="2" borderId="0" xfId="15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'Oscillateur mécanique'!$E$6:$E$206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</c:numCache>
            </c:numRef>
          </c:xVal>
          <c:yVal>
            <c:numRef>
              <c:f>'Oscillateur mécanique'!$H$6:$H$206</c:f>
              <c:numCache>
                <c:ptCount val="201"/>
                <c:pt idx="0">
                  <c:v>0.12434729154106394</c:v>
                </c:pt>
                <c:pt idx="1">
                  <c:v>0.12287394178771492</c:v>
                </c:pt>
                <c:pt idx="2">
                  <c:v>0.11875427921651079</c:v>
                </c:pt>
                <c:pt idx="3">
                  <c:v>0.11239333865986882</c:v>
                </c:pt>
                <c:pt idx="4">
                  <c:v>0.10404814971581922</c:v>
                </c:pt>
                <c:pt idx="5">
                  <c:v>0.09405376367645457</c:v>
                </c:pt>
                <c:pt idx="6">
                  <c:v>0.08280961700601067</c:v>
                </c:pt>
                <c:pt idx="7">
                  <c:v>0.07076338300003242</c:v>
                </c:pt>
                <c:pt idx="8">
                  <c:v>0.058392964231269356</c:v>
                </c:pt>
                <c:pt idx="9">
                  <c:v>0.046187349948695194</c:v>
                </c:pt>
                <c:pt idx="10">
                  <c:v>0.034627105041929764</c:v>
                </c:pt>
                <c:pt idx="11">
                  <c:v>0.02416526893441666</c:v>
                </c:pt>
                <c:pt idx="12">
                  <c:v>0.015209423473791794</c:v>
                </c:pt>
                <c:pt idx="13">
                  <c:v>0.008105639433842182</c:v>
                </c:pt>
                <c:pt idx="14">
                  <c:v>0.0031249337142628527</c:v>
                </c:pt>
                <c:pt idx="15">
                  <c:v>0.0004527669173885377</c:v>
                </c:pt>
                <c:pt idx="16">
                  <c:v>0.00018198786943189385</c:v>
                </c:pt>
                <c:pt idx="17">
                  <c:v>0.0023094928205441693</c:v>
                </c:pt>
                <c:pt idx="18">
                  <c:v>0.006736718093493563</c:v>
                </c:pt>
                <c:pt idx="19">
                  <c:v>0.013273931827382127</c:v>
                </c:pt>
                <c:pt idx="20">
                  <c:v>0.021648139295818984</c:v>
                </c:pt>
                <c:pt idx="21">
                  <c:v>0.0315142730821713</c:v>
                </c:pt>
                <c:pt idx="22">
                  <c:v>0.04246920984114826</c:v>
                </c:pt>
                <c:pt idx="23">
                  <c:v>0.054068044573965995</c:v>
                </c:pt>
                <c:pt idx="24">
                  <c:v>0.06584196563497843</c:v>
                </c:pt>
                <c:pt idx="25">
                  <c:v>0.07731701247557253</c:v>
                </c:pt>
                <c:pt idx="26">
                  <c:v>0.08803296575229058</c:v>
                </c:pt>
                <c:pt idx="27">
                  <c:v>0.09756161705891354</c:v>
                </c:pt>
                <c:pt idx="28">
                  <c:v>0.1055236931648436</c:v>
                </c:pt>
                <c:pt idx="29">
                  <c:v>0.11160376603821846</c:v>
                </c:pt>
                <c:pt idx="30">
                  <c:v>0.11556256274392461</c:v>
                </c:pt>
                <c:pt idx="31">
                  <c:v>0.1172461951329884</c:v>
                </c:pt>
                <c:pt idx="32">
                  <c:v>0.11659195377607177</c:v>
                </c:pt>
                <c:pt idx="33">
                  <c:v>0.11363044880669423</c:v>
                </c:pt>
                <c:pt idx="34">
                  <c:v>0.10848402667078309</c:v>
                </c:pt>
                <c:pt idx="35">
                  <c:v>0.10136154036789025</c:v>
                </c:pt>
                <c:pt idx="36">
                  <c:v>0.09254969568844686</c:v>
                </c:pt>
                <c:pt idx="37">
                  <c:v>0.082401331442566</c:v>
                </c:pt>
                <c:pt idx="38">
                  <c:v>0.07132111237901925</c:v>
                </c:pt>
                <c:pt idx="39">
                  <c:v>0.059749214657975044</c:v>
                </c:pt>
                <c:pt idx="40">
                  <c:v>0.048143661414664154</c:v>
                </c:pt>
                <c:pt idx="41">
                  <c:v>0.03696201713139476</c:v>
                </c:pt>
                <c:pt idx="42">
                  <c:v>0.026643172287465496</c:v>
                </c:pt>
                <c:pt idx="43">
                  <c:v>0.017589943285768243</c:v>
                </c:pt>
                <c:pt idx="44">
                  <c:v>0.010153177333788796</c:v>
                </c:pt>
                <c:pt idx="45">
                  <c:v>0.004617989305588605</c:v>
                </c:pt>
                <c:pt idx="46">
                  <c:v>0.001192670233331086</c:v>
                </c:pt>
                <c:pt idx="47">
                  <c:v>6.985498793626269E-07</c:v>
                </c:pt>
                <c:pt idx="48">
                  <c:v>0.001076159934229101</c:v>
                </c:pt>
                <c:pt idx="49">
                  <c:v>0.004362744654973115</c:v>
                </c:pt>
                <c:pt idx="50">
                  <c:v>0.009716348165121808</c:v>
                </c:pt>
                <c:pt idx="51">
                  <c:v>0.016911157100610995</c:v>
                </c:pt>
                <c:pt idx="52">
                  <c:v>0.02564896449655096</c:v>
                </c:pt>
                <c:pt idx="53">
                  <c:v>0.0355713304492387</c:v>
                </c:pt>
                <c:pt idx="54">
                  <c:v>0.04627409265760776</c:v>
                </c:pt>
                <c:pt idx="55">
                  <c:v>0.057323639665535435</c:v>
                </c:pt>
                <c:pt idx="56">
                  <c:v>0.0682742917652066</c:v>
                </c:pt>
                <c:pt idx="57">
                  <c:v>0.07868609302016052</c:v>
                </c:pt>
                <c:pt idx="58">
                  <c:v>0.08814230427290089</c:v>
                </c:pt>
                <c:pt idx="59">
                  <c:v>0.09626590174626651</c:v>
                </c:pt>
                <c:pt idx="60">
                  <c:v>0.10273442822977856</c:v>
                </c:pt>
                <c:pt idx="61">
                  <c:v>0.1072926120632951</c:v>
                </c:pt>
                <c:pt idx="62">
                  <c:v>0.109762260369813</c:v>
                </c:pt>
                <c:pt idx="63">
                  <c:v>0.1100490435207365</c:v>
                </c:pt>
                <c:pt idx="64">
                  <c:v>0.10814591316028617</c:v>
                </c:pt>
                <c:pt idx="65">
                  <c:v>0.1041330312187802</c:v>
                </c:pt>
                <c:pt idx="66">
                  <c:v>0.09817422678659393</c:v>
                </c:pt>
                <c:pt idx="67">
                  <c:v>0.0905101359299014</c:v>
                </c:pt>
                <c:pt idx="68">
                  <c:v>0.08144831100546093</c:v>
                </c:pt>
                <c:pt idx="69">
                  <c:v>0.07135070556476864</c:v>
                </c:pt>
                <c:pt idx="70">
                  <c:v>0.06061904381468241</c:v>
                </c:pt>
                <c:pt idx="71">
                  <c:v>0.04967866579141232</c:v>
                </c:pt>
                <c:pt idx="72">
                  <c:v>0.03896149771723127</c:v>
                </c:pt>
                <c:pt idx="73">
                  <c:v>0.028888829218142346</c:v>
                </c:pt>
                <c:pt idx="74">
                  <c:v>0.0198545840087212</c:v>
                </c:pt>
                <c:pt idx="75">
                  <c:v>0.012209748211610697</c:v>
                </c:pt>
                <c:pt idx="76">
                  <c:v>0.006248571678416112</c:v>
                </c:pt>
                <c:pt idx="77">
                  <c:v>0.002197084566918549</c:v>
                </c:pt>
                <c:pt idx="78">
                  <c:v>0.00020437701762391898</c:v>
                </c:pt>
                <c:pt idx="79">
                  <c:v>0.00033697790800920236</c:v>
                </c:pt>
                <c:pt idx="80">
                  <c:v>0.002576543872369595</c:v>
                </c:pt>
                <c:pt idx="81">
                  <c:v>0.006820937082377677</c:v>
                </c:pt>
                <c:pt idx="82">
                  <c:v>0.0128886350061178</c:v>
                </c:pt>
                <c:pt idx="83">
                  <c:v>0.020526282900529175</c:v>
                </c:pt>
                <c:pt idx="84">
                  <c:v>0.029419075408770808</c:v>
                </c:pt>
                <c:pt idx="85">
                  <c:v>0.039203542251545806</c:v>
                </c:pt>
                <c:pt idx="86">
                  <c:v>0.04948221900333195</c:v>
                </c:pt>
                <c:pt idx="87">
                  <c:v>0.05983961100373647</c:v>
                </c:pt>
                <c:pt idx="88">
                  <c:v>0.0698588093899</c:v>
                </c:pt>
                <c:pt idx="89">
                  <c:v>0.07913809490421618</c:v>
                </c:pt>
                <c:pt idx="90">
                  <c:v>0.08730686835626975</c:v>
                </c:pt>
                <c:pt idx="91">
                  <c:v>0.09404027616101622</c:v>
                </c:pt>
                <c:pt idx="92">
                  <c:v>0.09907195395150463</c:v>
                </c:pt>
                <c:pt idx="93">
                  <c:v>0.10220438859683208</c:v>
                </c:pt>
                <c:pt idx="94">
                  <c:v>0.10331649586994288</c:v>
                </c:pt>
                <c:pt idx="95">
                  <c:v>0.1023681235641693</c:v>
                </c:pt>
                <c:pt idx="96">
                  <c:v>0.0994013135039308</c:v>
                </c:pt>
                <c:pt idx="97">
                  <c:v>0.09453828566235153</c:v>
                </c:pt>
                <c:pt idx="98">
                  <c:v>0.08797623829260437</c:v>
                </c:pt>
                <c:pt idx="99">
                  <c:v>0.07997918439051287</c:v>
                </c:pt>
                <c:pt idx="100">
                  <c:v>0.07086716191575292</c:v>
                </c:pt>
                <c:pt idx="101">
                  <c:v>0.06100325838189638</c:v>
                </c:pt>
                <c:pt idx="102">
                  <c:v>0.050778975629152935</c:v>
                </c:pt>
                <c:pt idx="103">
                  <c:v>0.04059852449917476</c:v>
                </c:pt>
                <c:pt idx="104">
                  <c:v>0.03086267928191881</c:v>
                </c:pt>
                <c:pt idx="105">
                  <c:v>0.021952836700086846</c:v>
                </c:pt>
                <c:pt idx="106">
                  <c:v>0.01421591334952914</c:v>
                </c:pt>
                <c:pt idx="107">
                  <c:v>0.00795067946388611</c:v>
                </c:pt>
                <c:pt idx="108">
                  <c:v>0.003396067160263335</c:v>
                </c:pt>
                <c:pt idx="109">
                  <c:v>0.0007219104277043036</c:v>
                </c:pt>
                <c:pt idx="110">
                  <c:v>2.2475352856742073E-05</c:v>
                </c:pt>
                <c:pt idx="111">
                  <c:v>0.0013130264469170677</c:v>
                </c:pt>
                <c:pt idx="112">
                  <c:v>0.004529552989464473</c:v>
                </c:pt>
                <c:pt idx="113">
                  <c:v>0.00953165293505559</c:v>
                </c:pt>
                <c:pt idx="114">
                  <c:v>0.016108446189834494</c:v>
                </c:pt>
                <c:pt idx="115">
                  <c:v>0.023987268963890418</c:v>
                </c:pt>
                <c:pt idx="116">
                  <c:v>0.03284479120091372</c:v>
                </c:pt>
                <c:pt idx="117">
                  <c:v>0.04232010410582242</c:v>
                </c:pt>
                <c:pt idx="118">
                  <c:v>0.05202924825452725</c:v>
                </c:pt>
                <c:pt idx="119">
                  <c:v>0.061580597648443716</c:v>
                </c:pt>
                <c:pt idx="120">
                  <c:v>0.07059048347461883</c:v>
                </c:pt>
                <c:pt idx="121">
                  <c:v>0.07869843440922203</c:v>
                </c:pt>
                <c:pt idx="122">
                  <c:v>0.08558142822863386</c:v>
                </c:pt>
                <c:pt idx="123">
                  <c:v>0.09096659144853923</c:v>
                </c:pt>
                <c:pt idx="124">
                  <c:v>0.09464184792357086</c:v>
                </c:pt>
                <c:pt idx="125">
                  <c:v>0.0964641011555801</c:v>
                </c:pt>
                <c:pt idx="126">
                  <c:v>0.09636463505491244</c:v>
                </c:pt>
                <c:pt idx="127">
                  <c:v>0.09435153002392113</c:v>
                </c:pt>
                <c:pt idx="128">
                  <c:v>0.09050901096707364</c:v>
                </c:pt>
                <c:pt idx="129">
                  <c:v>0.0849937663750769</c:v>
                </c:pt>
                <c:pt idx="130">
                  <c:v>0.07802839808837041</c:v>
                </c:pt>
                <c:pt idx="131">
                  <c:v>0.06989227492854455</c:v>
                </c:pt>
                <c:pt idx="132">
                  <c:v>0.06091016559980033</c:v>
                </c:pt>
                <c:pt idx="133">
                  <c:v>0.051439113083979374</c:v>
                </c:pt>
                <c:pt idx="134">
                  <c:v>0.04185408078960716</c:v>
                </c:pt>
                <c:pt idx="135">
                  <c:v>0.03253294733876106</c:v>
                </c:pt>
                <c:pt idx="136">
                  <c:v>0.023841450320571722</c:v>
                </c:pt>
                <c:pt idx="137">
                  <c:v>0.01611867877293975</c:v>
                </c:pt>
                <c:pt idx="138">
                  <c:v>0.009663689701216439</c:v>
                </c:pt>
                <c:pt idx="139">
                  <c:v>0.004723776681501938</c:v>
                </c:pt>
                <c:pt idx="140">
                  <c:v>0.0014848505083603167</c:v>
                </c:pt>
                <c:pt idx="141">
                  <c:v>6.430573477106219E-05</c:v>
                </c:pt>
                <c:pt idx="142">
                  <c:v>0.0005066463244687619</c:v>
                </c:pt>
                <c:pt idx="143">
                  <c:v>0.002782032565053308</c:v>
                </c:pt>
                <c:pt idx="144">
                  <c:v>0.0067877943442843985</c:v>
                </c:pt>
                <c:pt idx="145">
                  <c:v>0.01235283756028817</c:v>
                </c:pt>
                <c:pt idx="146">
                  <c:v>0.019244755538264817</c:v>
                </c:pt>
                <c:pt idx="147">
                  <c:v>0.027179350423584252</c:v>
                </c:pt>
                <c:pt idx="148">
                  <c:v>0.03583217483732498</c:v>
                </c:pt>
                <c:pt idx="149">
                  <c:v>0.044851625333552934</c:v>
                </c:pt>
                <c:pt idx="150">
                  <c:v>0.05387305945490762</c:v>
                </c:pt>
                <c:pt idx="151">
                  <c:v>0.06253336974085288</c:v>
                </c:pt>
                <c:pt idx="152">
                  <c:v>0.07048543233905274</c:v>
                </c:pt>
                <c:pt idx="153">
                  <c:v>0.07741185543025106</c:v>
                </c:pt>
                <c:pt idx="154">
                  <c:v>0.08303748309736286</c:v>
                </c:pt>
                <c:pt idx="155">
                  <c:v>0.0871401622376579</c:v>
                </c:pt>
                <c:pt idx="156">
                  <c:v>0.08955935146772145</c:v>
                </c:pt>
                <c:pt idx="157">
                  <c:v>0.09020223877663706</c:v>
                </c:pt>
                <c:pt idx="158">
                  <c:v>0.0890471353729279</c:v>
                </c:pt>
                <c:pt idx="159">
                  <c:v>0.0861440226773991</c:v>
                </c:pt>
                <c:pt idx="160">
                  <c:v>0.08161224333593405</c:v>
                </c:pt>
                <c:pt idx="161">
                  <c:v>0.07563544090563966</c:v>
                </c:pt>
                <c:pt idx="162">
                  <c:v>0.06845396197321216</c:v>
                </c:pt>
                <c:pt idx="163">
                  <c:v>0.06035503457022223</c:v>
                </c:pt>
                <c:pt idx="164">
                  <c:v>0.05166112390860235</c:v>
                </c:pt>
                <c:pt idx="165">
                  <c:v>0.04271693725703986</c:v>
                </c:pt>
                <c:pt idx="166">
                  <c:v>0.033875601467497914</c:v>
                </c:pt>
                <c:pt idx="167">
                  <c:v>0.025484567267318698</c:v>
                </c:pt>
                <c:pt idx="168">
                  <c:v>0.017871802831422774</c:v>
                </c:pt>
                <c:pt idx="169">
                  <c:v>0.01133282510547229</c:v>
                </c:pt>
                <c:pt idx="170">
                  <c:v>0.006119081524786804</c:v>
                </c:pt>
                <c:pt idx="171">
                  <c:v>0.002428138689965884</c:v>
                </c:pt>
                <c:pt idx="172">
                  <c:v>0.00039606054360580924</c:v>
                </c:pt>
                <c:pt idx="173">
                  <c:v>9.226967235662297E-05</c:v>
                </c:pt>
                <c:pt idx="174">
                  <c:v>0.001517085143933455</c:v>
                </c:pt>
                <c:pt idx="175">
                  <c:v>0.004602022822582961</c:v>
                </c:pt>
                <c:pt idx="176">
                  <c:v>0.009212833702509462</c:v>
                </c:pt>
                <c:pt idx="177">
                  <c:v>0.015155146868098546</c:v>
                </c:pt>
                <c:pt idx="178">
                  <c:v>0.022182480565066255</c:v>
                </c:pt>
                <c:pt idx="179">
                  <c:v>0.030006291629620124</c:v>
                </c:pt>
                <c:pt idx="180">
                  <c:v>0.03830765384264216</c:v>
                </c:pt>
                <c:pt idx="181">
                  <c:v>0.04675009276544532</c:v>
                </c:pt>
                <c:pt idx="182">
                  <c:v>0.054993060707117014</c:v>
                </c:pt>
                <c:pt idx="183">
                  <c:v>0.06270551233298532</c:v>
                </c:pt>
                <c:pt idx="184">
                  <c:v>0.06957903987683117</c:v>
                </c:pt>
                <c:pt idx="185">
                  <c:v>0.07534004692908473</c:v>
                </c:pt>
                <c:pt idx="186">
                  <c:v>0.07976048044421238</c:v>
                </c:pt>
                <c:pt idx="187">
                  <c:v>0.0826667002282725</c:v>
                </c:pt>
                <c:pt idx="188">
                  <c:v>0.08394614127046275</c:v>
                </c:pt>
                <c:pt idx="189">
                  <c:v>0.08355151376385447</c:v>
                </c:pt>
                <c:pt idx="190">
                  <c:v>0.08150238489394723</c:v>
                </c:pt>
                <c:pt idx="191">
                  <c:v>0.07788409146193234</c:v>
                </c:pt>
                <c:pt idx="192">
                  <c:v>0.07284403894374876</c:v>
                </c:pt>
                <c:pt idx="193">
                  <c:v>0.06658554641496506</c:v>
                </c:pt>
                <c:pt idx="194">
                  <c:v>0.0593594937721261</c:v>
                </c:pt>
                <c:pt idx="195">
                  <c:v>0.05145411402023775</c:v>
                </c:pt>
                <c:pt idx="196">
                  <c:v>0.04318334568365767</c:v>
                </c:pt>
                <c:pt idx="197">
                  <c:v>0.0348742158191993</c:v>
                </c:pt>
                <c:pt idx="198">
                  <c:v>0.02685376053560684</c:v>
                </c:pt>
                <c:pt idx="199">
                  <c:v>0.019436005989875778</c:v>
                </c:pt>
                <c:pt idx="200">
                  <c:v>0.012909527992578307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'Oscillateur mécanique'!$E$6:$E$206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</c:numCache>
            </c:numRef>
          </c:xVal>
          <c:yVal>
            <c:numRef>
              <c:f>'Oscillateur mécanique'!$I$6:$I$206</c:f>
              <c:numCache>
                <c:ptCount val="201"/>
                <c:pt idx="0">
                  <c:v>0</c:v>
                </c:pt>
                <c:pt idx="1">
                  <c:v>0.0012434729154106397</c:v>
                </c:pt>
                <c:pt idx="2">
                  <c:v>0.004914957671508597</c:v>
                </c:pt>
                <c:pt idx="3">
                  <c:v>0.010854388550423423</c:v>
                </c:pt>
                <c:pt idx="4">
                  <c:v>0.018812040074936885</c:v>
                </c:pt>
                <c:pt idx="5">
                  <c:v>0.02845880862292697</c:v>
                </c:pt>
                <c:pt idx="6">
                  <c:v>0.03939961505755737</c:v>
                </c:pt>
                <c:pt idx="7">
                  <c:v>0.051189382889272224</c:v>
                </c:pt>
                <c:pt idx="8">
                  <c:v>0.06335094600791986</c:v>
                </c:pt>
                <c:pt idx="9">
                  <c:v>0.07539416565093517</c:v>
                </c:pt>
                <c:pt idx="10">
                  <c:v>0.08683549086904654</c:v>
                </c:pt>
                <c:pt idx="11">
                  <c:v>0.09721718201237288</c:v>
                </c:pt>
                <c:pt idx="12">
                  <c:v>0.10612543315713605</c:v>
                </c:pt>
                <c:pt idx="13">
                  <c:v>0.11320667615472624</c:v>
                </c:pt>
                <c:pt idx="14">
                  <c:v>0.11818142413229454</c:v>
                </c:pt>
                <c:pt idx="15">
                  <c:v>0.12085511270616711</c:v>
                </c:pt>
                <c:pt idx="16">
                  <c:v>0.12112551878972454</c:v>
                </c:pt>
                <c:pt idx="17">
                  <c:v>0.11898647476129552</c:v>
                </c:pt>
                <c:pt idx="18">
                  <c:v>0.11452774435150247</c:v>
                </c:pt>
                <c:pt idx="19">
                  <c:v>0.1079310799545167</c:v>
                </c:pt>
                <c:pt idx="20">
                  <c:v>0.09946263303862037</c:v>
                </c:pt>
                <c:pt idx="21">
                  <c:v>0.08946203388135941</c:v>
                </c:pt>
                <c:pt idx="22">
                  <c:v>0.07832858825526604</c:v>
                </c:pt>
                <c:pt idx="23">
                  <c:v>0.06650515175923637</c:v>
                </c:pt>
                <c:pt idx="24">
                  <c:v>0.05446033279586497</c:v>
                </c:pt>
                <c:pt idx="25">
                  <c:v>0.042669739227799264</c:v>
                </c:pt>
                <c:pt idx="26">
                  <c:v>0.03159701905786671</c:v>
                </c:pt>
                <c:pt idx="27">
                  <c:v>0.021675450773096846</c:v>
                </c:pt>
                <c:pt idx="28">
                  <c:v>0.013290814177093503</c:v>
                </c:pt>
                <c:pt idx="29">
                  <c:v>0.006766218713436857</c:v>
                </c:pt>
                <c:pt idx="30">
                  <c:v>0.0023494857108357892</c:v>
                </c:pt>
                <c:pt idx="31">
                  <c:v>0.00020357697120915017</c:v>
                </c:pt>
                <c:pt idx="32">
                  <c:v>0.0004004389079866324</c:v>
                </c:pt>
                <c:pt idx="33">
                  <c:v>0.002918494005353803</c:v>
                </c:pt>
                <c:pt idx="34">
                  <c:v>0.007643865238691726</c:v>
                </c:pt>
                <c:pt idx="35">
                  <c:v>0.014375270125591215</c:v>
                </c:pt>
                <c:pt idx="36">
                  <c:v>0.02283237520938901</c:v>
                </c:pt>
                <c:pt idx="37">
                  <c:v>0.032667264810222404</c:v>
                </c:pt>
                <c:pt idx="38">
                  <c:v>0.04347855523204593</c:v>
                </c:pt>
                <c:pt idx="39">
                  <c:v>0.054827582116271936</c:v>
                </c:pt>
                <c:pt idx="40">
                  <c:v>0.06625600833049888</c:v>
                </c:pt>
                <c:pt idx="41">
                  <c:v>0.07730414578129279</c:v>
                </c:pt>
                <c:pt idx="42">
                  <c:v>0.08752925889052607</c:v>
                </c:pt>
                <c:pt idx="43">
                  <c:v>0.09652312108550842</c:v>
                </c:pt>
                <c:pt idx="44">
                  <c:v>0.10392812826524954</c:v>
                </c:pt>
                <c:pt idx="45">
                  <c:v>0.10945133340579842</c:v>
                </c:pt>
                <c:pt idx="46">
                  <c:v>0.11287585175055002</c:v>
                </c:pt>
                <c:pt idx="47">
                  <c:v>0.11406919290144737</c:v>
                </c:pt>
                <c:pt idx="48">
                  <c:v>0.11298820024284537</c:v>
                </c:pt>
                <c:pt idx="49">
                  <c:v>0.10968041448043053</c:v>
                </c:pt>
                <c:pt idx="50">
                  <c:v>0.10428182118447918</c:v>
                </c:pt>
                <c:pt idx="51">
                  <c:v>0.09701108636393714</c:v>
                </c:pt>
                <c:pt idx="52">
                  <c:v>0.08816052352099185</c:v>
                </c:pt>
                <c:pt idx="53">
                  <c:v>0.07808416481116484</c:v>
                </c:pt>
                <c:pt idx="54">
                  <c:v>0.06718342275778337</c:v>
                </c:pt>
                <c:pt idx="55">
                  <c:v>0.0558909229699739</c:v>
                </c:pt>
                <c:pt idx="56">
                  <c:v>0.04465315882536151</c:v>
                </c:pt>
                <c:pt idx="57">
                  <c:v>0.03391266338785822</c:v>
                </c:pt>
                <c:pt idx="58">
                  <c:v>0.02409041027709884</c:v>
                </c:pt>
                <c:pt idx="59">
                  <c:v>0.015569143245434519</c:v>
                </c:pt>
                <c:pt idx="60">
                  <c:v>0.008678294440692924</c:v>
                </c:pt>
                <c:pt idx="61">
                  <c:v>0.00368108543349971</c:v>
                </c:pt>
                <c:pt idx="62">
                  <c:v>0.0007643157957873036</c:v>
                </c:pt>
                <c:pt idx="63">
                  <c:v>3.123498193268376E-05</c:v>
                </c:pt>
                <c:pt idx="64">
                  <c:v>0.0014977689072321555</c:v>
                </c:pt>
                <c:pt idx="65">
                  <c:v>0.0050922379541132635</c:v>
                </c:pt>
                <c:pt idx="66">
                  <c:v>0.010658563568989572</c:v>
                </c:pt>
                <c:pt idx="67">
                  <c:v>0.01796282171994678</c:v>
                </c:pt>
                <c:pt idx="68">
                  <c:v>0.026702868796166172</c:v>
                </c:pt>
                <c:pt idx="69">
                  <c:v>0.036520644303466895</c:v>
                </c:pt>
                <c:pt idx="70">
                  <c:v>0.04701664972816217</c:v>
                </c:pt>
                <c:pt idx="71">
                  <c:v>0.05776601831887834</c:v>
                </c:pt>
                <c:pt idx="72">
                  <c:v>0.06833552956086307</c:v>
                </c:pt>
                <c:pt idx="73">
                  <c:v>0.07830088712225372</c:v>
                </c:pt>
                <c:pt idx="74">
                  <c:v>0.08726357132523609</c:v>
                </c:pt>
                <c:pt idx="75">
                  <c:v>0.09486659693416043</c:v>
                </c:pt>
                <c:pt idx="76">
                  <c:v>0.10080855335992527</c:v>
                </c:pt>
                <c:pt idx="77">
                  <c:v>0.10485537530318753</c:v>
                </c:pt>
                <c:pt idx="78">
                  <c:v>0.10684938447360691</c:v>
                </c:pt>
                <c:pt idx="79">
                  <c:v>0.10671525355173778</c:v>
                </c:pt>
                <c:pt idx="80">
                  <c:v>0.10446266752953597</c:v>
                </c:pt>
                <c:pt idx="81">
                  <c:v>0.10018558998288099</c:v>
                </c:pt>
                <c:pt idx="82">
                  <c:v>0.09405817738705279</c:v>
                </c:pt>
                <c:pt idx="83">
                  <c:v>0.0863275178723559</c:v>
                </c:pt>
                <c:pt idx="84">
                  <c:v>0.07730349653326753</c:v>
                </c:pt>
                <c:pt idx="85">
                  <c:v>0.06734620257498308</c:v>
                </c:pt>
                <c:pt idx="86">
                  <c:v>0.05685138975049263</c:v>
                </c:pt>
                <c:pt idx="87">
                  <c:v>0.046234576949209266</c:v>
                </c:pt>
                <c:pt idx="88">
                  <c:v>0.03591442752686658</c:v>
                </c:pt>
                <c:pt idx="89">
                  <c:v>0.026296072053208372</c:v>
                </c:pt>
                <c:pt idx="90">
                  <c:v>0.017755038665575602</c:v>
                </c:pt>
                <c:pt idx="91">
                  <c:v>0.010622428281793132</c:v>
                </c:pt>
                <c:pt idx="92">
                  <c:v>0.005171919726554879</c:v>
                </c:pt>
                <c:pt idx="93">
                  <c:v>0.0016091145449283987</c:v>
                </c:pt>
                <c:pt idx="94">
                  <c:v>6.363600808649636E-05</c:v>
                </c:pt>
                <c:pt idx="95">
                  <c:v>0.0005842854366785783</c:v>
                </c:pt>
                <c:pt idx="96">
                  <c:v>0.0031374359787632532</c:v>
                </c:pt>
                <c:pt idx="97">
                  <c:v>0.0076087143280646015</c:v>
                </c:pt>
                <c:pt idx="98">
                  <c:v>0.013807889745451432</c:v>
                </c:pt>
                <c:pt idx="99">
                  <c:v>0.021476762380021174</c:v>
                </c:pt>
                <c:pt idx="100">
                  <c:v>0.030299724332706075</c:v>
                </c:pt>
                <c:pt idx="101">
                  <c:v>0.03991656184957056</c:v>
                </c:pt>
                <c:pt idx="102">
                  <c:v>0.04993697960149708</c:v>
                </c:pt>
                <c:pt idx="103">
                  <c:v>0.05995626161010519</c:v>
                </c:pt>
                <c:pt idx="104">
                  <c:v>0.0695714405729187</c:v>
                </c:pt>
                <c:pt idx="105">
                  <c:v>0.07839732973011541</c:v>
                </c:pt>
                <c:pt idx="106">
                  <c:v>0.0860817795965471</c:v>
                </c:pt>
                <c:pt idx="107">
                  <c:v>0.0923195554222385</c:v>
                </c:pt>
                <c:pt idx="108">
                  <c:v>0.09686428870019018</c:v>
                </c:pt>
                <c:pt idx="109">
                  <c:v>0.09953803502346631</c:v>
                </c:pt>
                <c:pt idx="110">
                  <c:v>0.10023806786828715</c:v>
                </c:pt>
                <c:pt idx="111">
                  <c:v>0.09894064949526725</c:v>
                </c:pt>
                <c:pt idx="112">
                  <c:v>0.09570164161160152</c:v>
                </c:pt>
                <c:pt idx="113">
                  <c:v>0.09065394484469265</c:v>
                </c:pt>
                <c:pt idx="114">
                  <c:v>0.0840018823873741</c:v>
                </c:pt>
                <c:pt idx="115">
                  <c:v>0.0760127643566746</c:v>
                </c:pt>
                <c:pt idx="116">
                  <c:v>0.0670059806576591</c:v>
                </c:pt>
                <c:pt idx="117">
                  <c:v>0.05734006707283827</c:v>
                </c:pt>
                <c:pt idx="118">
                  <c:v>0.04739826810648866</c:v>
                </c:pt>
                <c:pt idx="119">
                  <c:v>0.03757317774032439</c:v>
                </c:pt>
                <c:pt idx="120">
                  <c:v>0.02825107349727964</c:v>
                </c:pt>
                <c:pt idx="121">
                  <c:v>0.019796568799535993</c:v>
                </c:pt>
                <c:pt idx="122">
                  <c:v>0.012538193268398114</c:v>
                </c:pt>
                <c:pt idx="123">
                  <c:v>0.006755471064232137</c:v>
                </c:pt>
                <c:pt idx="124">
                  <c:v>0.0026680052827738475</c:v>
                </c:pt>
                <c:pt idx="125">
                  <c:v>0.0004269943782769401</c:v>
                </c:pt>
                <c:pt idx="126">
                  <c:v>0.00010950792700166765</c:v>
                </c:pt>
                <c:pt idx="127">
                  <c:v>0.0017157377765096213</c:v>
                </c:pt>
                <c:pt idx="128">
                  <c:v>0.005169321232361548</c:v>
                </c:pt>
                <c:pt idx="129">
                  <c:v>0.010320710203794797</c:v>
                </c:pt>
                <c:pt idx="130">
                  <c:v>0.016953439065784826</c:v>
                </c:pt>
                <c:pt idx="131">
                  <c:v>0.024793029215176676</c:v>
                </c:pt>
                <c:pt idx="132">
                  <c:v>0.03351816444690669</c:v>
                </c:pt>
                <c:pt idx="133">
                  <c:v>0.04277368244152082</c:v>
                </c:pt>
                <c:pt idx="134">
                  <c:v>0.05218485731031718</c:v>
                </c:pt>
                <c:pt idx="135">
                  <c:v>0.061372399011147036</c:v>
                </c:pt>
                <c:pt idx="136">
                  <c:v>0.06996756939128908</c:v>
                </c:pt>
                <c:pt idx="137">
                  <c:v>0.07762681257173848</c:v>
                </c:pt>
                <c:pt idx="138">
                  <c:v>0.08404531933706418</c:v>
                </c:pt>
                <c:pt idx="139">
                  <c:v>0.08896899015856141</c:v>
                </c:pt>
                <c:pt idx="140">
                  <c:v>0.09220432756521145</c:v>
                </c:pt>
                <c:pt idx="141">
                  <c:v>0.09362587306332382</c:v>
                </c:pt>
                <c:pt idx="142">
                  <c:v>0.09318090324701117</c:v>
                </c:pt>
                <c:pt idx="143">
                  <c:v>0.09089121011249768</c:v>
                </c:pt>
                <c:pt idx="144">
                  <c:v>0.08685190744657785</c:v>
                </c:pt>
                <c:pt idx="145">
                  <c:v>0.08122732382119464</c:v>
                </c:pt>
                <c:pt idx="146">
                  <c:v>0.0742441584585569</c:v>
                </c:pt>
                <c:pt idx="147">
                  <c:v>0.06618218443824649</c:v>
                </c:pt>
                <c:pt idx="148">
                  <c:v>0.05736288012300543</c:v>
                </c:pt>
                <c:pt idx="149">
                  <c:v>0.04813645049573826</c:v>
                </c:pt>
                <c:pt idx="150">
                  <c:v>0.03886776217663012</c:v>
                </c:pt>
                <c:pt idx="151">
                  <c:v>0.029921756836296057</c:v>
                </c:pt>
                <c:pt idx="152">
                  <c:v>0.021648926000714275</c:v>
                </c:pt>
                <c:pt idx="153">
                  <c:v>0.014371425228143329</c:v>
                </c:pt>
                <c:pt idx="154">
                  <c:v>0.008370377629665103</c:v>
                </c:pt>
                <c:pt idx="155">
                  <c:v>0.003874866920275175</c:v>
                </c:pt>
                <c:pt idx="156">
                  <c:v>0.001053050705402883</c:v>
                </c:pt>
                <c:pt idx="157">
                  <c:v>5.738382556149695E-06</c:v>
                </c:pt>
                <c:pt idx="158">
                  <c:v>0.0007626783818792207</c:v>
                </c:pt>
                <c:pt idx="159">
                  <c:v>0.003281690510624991</c:v>
                </c:pt>
                <c:pt idx="160">
                  <c:v>0.00745066528539593</c:v>
                </c:pt>
                <c:pt idx="161">
                  <c:v>0.01309233788965999</c:v>
                </c:pt>
                <c:pt idx="162">
                  <c:v>0.019971634333951525</c:v>
                </c:pt>
                <c:pt idx="163">
                  <c:v>0.027805285886833748</c:v>
                </c:pt>
                <c:pt idx="164">
                  <c:v>0.03627331889060862</c:v>
                </c:pt>
                <c:pt idx="165">
                  <c:v>0.04503195416350571</c:v>
                </c:pt>
                <c:pt idx="166">
                  <c:v>0.053727396151767935</c:v>
                </c:pt>
                <c:pt idx="167">
                  <c:v>0.06200995889835345</c:v>
                </c:pt>
                <c:pt idx="168">
                  <c:v>0.06954796496426922</c:v>
                </c:pt>
                <c:pt idx="169">
                  <c:v>0.07604086500986076</c:v>
                </c:pt>
                <c:pt idx="170">
                  <c:v>0.08123105925491807</c:v>
                </c:pt>
                <c:pt idx="171">
                  <c:v>0.08491395605517427</c:v>
                </c:pt>
                <c:pt idx="172">
                  <c:v>0.08694587511514561</c:v>
                </c:pt>
                <c:pt idx="173">
                  <c:v>0.08724949044250124</c:v>
                </c:pt>
                <c:pt idx="174">
                  <c:v>0.0858166074802337</c:v>
                </c:pt>
                <c:pt idx="175">
                  <c:v>0.0827081759209912</c:v>
                </c:pt>
                <c:pt idx="176">
                  <c:v>0.07805155021413242</c:v>
                </c:pt>
                <c:pt idx="177">
                  <c:v>0.07203511930392456</c:v>
                </c:pt>
                <c:pt idx="178">
                  <c:v>0.06490053132931742</c:v>
                </c:pt>
                <c:pt idx="179">
                  <c:v>0.05693283374661983</c:v>
                </c:pt>
                <c:pt idx="180">
                  <c:v>0.04844893087645049</c:v>
                </c:pt>
                <c:pt idx="181">
                  <c:v>0.03978482603809629</c:v>
                </c:pt>
                <c:pt idx="182">
                  <c:v>0.031282161697271216</c:v>
                </c:pt>
                <c:pt idx="183">
                  <c:v>0.023274596660841255</c:v>
                </c:pt>
                <c:pt idx="184">
                  <c:v>0.01607456337864437</c:v>
                </c:pt>
                <c:pt idx="185">
                  <c:v>0.0099609307961604</c:v>
                </c:pt>
                <c:pt idx="186">
                  <c:v>0.0051680597429225135</c:v>
                </c:pt>
                <c:pt idx="187">
                  <c:v>0.0018766801670673607</c:v>
                </c:pt>
                <c:pt idx="188">
                  <c:v>0.00020694502118798804</c:v>
                </c:pt>
                <c:pt idx="189">
                  <c:v>0.00021392731294067146</c:v>
                </c:pt>
                <c:pt idx="190">
                  <c:v>0.0018857283351445227</c:v>
                </c:pt>
                <c:pt idx="191">
                  <c:v>0.005144260353999061</c:v>
                </c:pt>
                <c:pt idx="192">
                  <c:v>0.009848660260318073</c:v>
                </c:pt>
                <c:pt idx="193">
                  <c:v>0.015801186138998648</c:v>
                </c:pt>
                <c:pt idx="194">
                  <c:v>0.02275535053974837</c:v>
                </c:pt>
                <c:pt idx="195">
                  <c:v>0.030425956317687013</c:v>
                </c:pt>
                <c:pt idx="196">
                  <c:v>0.03850062670961663</c:v>
                </c:pt>
                <c:pt idx="197">
                  <c:v>0.046652363712251586</c:v>
                </c:pt>
                <c:pt idx="198">
                  <c:v>0.054552630049558355</c:v>
                </c:pt>
                <c:pt idx="199">
                  <c:v>0.061884431514696775</c:v>
                </c:pt>
                <c:pt idx="200">
                  <c:v>0.06835487889062891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'Oscillateur mécanique'!$E$6:$E$206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</c:numCache>
            </c:numRef>
          </c:xVal>
          <c:yVal>
            <c:numRef>
              <c:f>'Oscillateur mécanique'!$J$6:$J$206</c:f>
              <c:numCache>
                <c:ptCount val="201"/>
                <c:pt idx="0">
                  <c:v>0.12434729154106394</c:v>
                </c:pt>
                <c:pt idx="1">
                  <c:v>0.12411741470312557</c:v>
                </c:pt>
                <c:pt idx="2">
                  <c:v>0.12366923688801938</c:v>
                </c:pt>
                <c:pt idx="3">
                  <c:v>0.12324772721029224</c:v>
                </c:pt>
                <c:pt idx="4">
                  <c:v>0.12286018979075611</c:v>
                </c:pt>
                <c:pt idx="5">
                  <c:v>0.12251257229938153</c:v>
                </c:pt>
                <c:pt idx="6">
                  <c:v>0.12220923206356804</c:v>
                </c:pt>
                <c:pt idx="7">
                  <c:v>0.12195276588930465</c:v>
                </c:pt>
                <c:pt idx="8">
                  <c:v>0.12174391023918922</c:v>
                </c:pt>
                <c:pt idx="9">
                  <c:v>0.12158151559963036</c:v>
                </c:pt>
                <c:pt idx="10">
                  <c:v>0.1214625959109763</c:v>
                </c:pt>
                <c:pt idx="11">
                  <c:v>0.12138245094678954</c:v>
                </c:pt>
                <c:pt idx="12">
                  <c:v>0.12133485663092784</c:v>
                </c:pt>
                <c:pt idx="13">
                  <c:v>0.12131231558856842</c:v>
                </c:pt>
                <c:pt idx="14">
                  <c:v>0.1213063578465574</c:v>
                </c:pt>
                <c:pt idx="15">
                  <c:v>0.12130787962355565</c:v>
                </c:pt>
                <c:pt idx="16">
                  <c:v>0.12130750665915643</c:v>
                </c:pt>
                <c:pt idx="17">
                  <c:v>0.12129596758183969</c:v>
                </c:pt>
                <c:pt idx="18">
                  <c:v>0.12126446244499603</c:v>
                </c:pt>
                <c:pt idx="19">
                  <c:v>0.12120501178189882</c:v>
                </c:pt>
                <c:pt idx="20">
                  <c:v>0.12111077233443934</c:v>
                </c:pt>
                <c:pt idx="21">
                  <c:v>0.1209763069635307</c:v>
                </c:pt>
                <c:pt idx="22">
                  <c:v>0.1207977980964143</c:v>
                </c:pt>
                <c:pt idx="23">
                  <c:v>0.12057319633320236</c:v>
                </c:pt>
                <c:pt idx="24">
                  <c:v>0.1203022984308434</c:v>
                </c:pt>
                <c:pt idx="25">
                  <c:v>0.1199867517033718</c:v>
                </c:pt>
                <c:pt idx="26">
                  <c:v>0.1196299848101573</c:v>
                </c:pt>
                <c:pt idx="27">
                  <c:v>0.1192370678320104</c:v>
                </c:pt>
                <c:pt idx="28">
                  <c:v>0.1188145073419371</c:v>
                </c:pt>
                <c:pt idx="29">
                  <c:v>0.11836998475165532</c:v>
                </c:pt>
                <c:pt idx="30">
                  <c:v>0.1179120484547604</c:v>
                </c:pt>
                <c:pt idx="31">
                  <c:v>0.11744977210419755</c:v>
                </c:pt>
                <c:pt idx="32">
                  <c:v>0.11699239268405841</c:v>
                </c:pt>
                <c:pt idx="33">
                  <c:v>0.11654894281204804</c:v>
                </c:pt>
                <c:pt idx="34">
                  <c:v>0.11612789190947481</c:v>
                </c:pt>
                <c:pt idx="35">
                  <c:v>0.11573681049348146</c:v>
                </c:pt>
                <c:pt idx="36">
                  <c:v>0.11538207089783586</c:v>
                </c:pt>
                <c:pt idx="37">
                  <c:v>0.11506859625278841</c:v>
                </c:pt>
                <c:pt idx="38">
                  <c:v>0.11479966761106519</c:v>
                </c:pt>
                <c:pt idx="39">
                  <c:v>0.11457679677424698</c:v>
                </c:pt>
                <c:pt idx="40">
                  <c:v>0.11439966974516304</c:v>
                </c:pt>
                <c:pt idx="41">
                  <c:v>0.11426616291268754</c:v>
                </c:pt>
                <c:pt idx="42">
                  <c:v>0.11417243117799156</c:v>
                </c:pt>
                <c:pt idx="43">
                  <c:v>0.11411306437127666</c:v>
                </c:pt>
                <c:pt idx="44">
                  <c:v>0.11408130559903834</c:v>
                </c:pt>
                <c:pt idx="45">
                  <c:v>0.11406932271138702</c:v>
                </c:pt>
                <c:pt idx="46">
                  <c:v>0.11406852198388111</c:v>
                </c:pt>
                <c:pt idx="47">
                  <c:v>0.11406989145132673</c:v>
                </c:pt>
                <c:pt idx="48">
                  <c:v>0.11406436017707447</c:v>
                </c:pt>
                <c:pt idx="49">
                  <c:v>0.11404315913540365</c:v>
                </c:pt>
                <c:pt idx="50">
                  <c:v>0.11399816934960098</c:v>
                </c:pt>
                <c:pt idx="51">
                  <c:v>0.11392224346454813</c:v>
                </c:pt>
                <c:pt idx="52">
                  <c:v>0.11380948801754281</c:v>
                </c:pt>
                <c:pt idx="53">
                  <c:v>0.11365549526040354</c:v>
                </c:pt>
                <c:pt idx="54">
                  <c:v>0.11345751541539113</c:v>
                </c:pt>
                <c:pt idx="55">
                  <c:v>0.11321456263550933</c:v>
                </c:pt>
                <c:pt idx="56">
                  <c:v>0.11292745059056811</c:v>
                </c:pt>
                <c:pt idx="57">
                  <c:v>0.11259875640801875</c:v>
                </c:pt>
                <c:pt idx="58">
                  <c:v>0.11223271454999972</c:v>
                </c:pt>
                <c:pt idx="59">
                  <c:v>0.11183504499170102</c:v>
                </c:pt>
                <c:pt idx="60">
                  <c:v>0.11141272267047149</c:v>
                </c:pt>
                <c:pt idx="61">
                  <c:v>0.11097369749679481</c:v>
                </c:pt>
                <c:pt idx="62">
                  <c:v>0.1105265761656003</c:v>
                </c:pt>
                <c:pt idx="63">
                  <c:v>0.11008027850266917</c:v>
                </c:pt>
                <c:pt idx="64">
                  <c:v>0.10964368206751833</c:v>
                </c:pt>
                <c:pt idx="65">
                  <c:v>0.10922526917289346</c:v>
                </c:pt>
                <c:pt idx="66">
                  <c:v>0.1088327903555835</c:v>
                </c:pt>
                <c:pt idx="67">
                  <c:v>0.10847295764984818</c:v>
                </c:pt>
                <c:pt idx="68">
                  <c:v>0.10815117980162711</c:v>
                </c:pt>
                <c:pt idx="69">
                  <c:v>0.10787134986823553</c:v>
                </c:pt>
                <c:pt idx="70">
                  <c:v>0.10763569354284458</c:v>
                </c:pt>
                <c:pt idx="71">
                  <c:v>0.10744468411029066</c:v>
                </c:pt>
                <c:pt idx="72">
                  <c:v>0.10729702727809434</c:v>
                </c:pt>
                <c:pt idx="73">
                  <c:v>0.10718971634039606</c:v>
                </c:pt>
                <c:pt idx="74">
                  <c:v>0.10711815533395729</c:v>
                </c:pt>
                <c:pt idx="75">
                  <c:v>0.10707634514577112</c:v>
                </c:pt>
                <c:pt idx="76">
                  <c:v>0.10705712503834137</c:v>
                </c:pt>
                <c:pt idx="77">
                  <c:v>0.10705245987010609</c:v>
                </c:pt>
                <c:pt idx="78">
                  <c:v>0.10705376149123083</c:v>
                </c:pt>
                <c:pt idx="79">
                  <c:v>0.10705223145974697</c:v>
                </c:pt>
                <c:pt idx="80">
                  <c:v>0.10703921140190556</c:v>
                </c:pt>
                <c:pt idx="81">
                  <c:v>0.10700652706525866</c:v>
                </c:pt>
                <c:pt idx="82">
                  <c:v>0.10694681239317058</c:v>
                </c:pt>
                <c:pt idx="83">
                  <c:v>0.10685380077288507</c:v>
                </c:pt>
                <c:pt idx="84">
                  <c:v>0.10672257194203834</c:v>
                </c:pt>
                <c:pt idx="85">
                  <c:v>0.10654974482652889</c:v>
                </c:pt>
                <c:pt idx="86">
                  <c:v>0.10633360875382458</c:v>
                </c:pt>
                <c:pt idx="87">
                  <c:v>0.10607418795294574</c:v>
                </c:pt>
                <c:pt idx="88">
                  <c:v>0.10577323691676657</c:v>
                </c:pt>
                <c:pt idx="89">
                  <c:v>0.10543416695742455</c:v>
                </c:pt>
                <c:pt idx="90">
                  <c:v>0.10506190702184534</c:v>
                </c:pt>
                <c:pt idx="91">
                  <c:v>0.10466270444280935</c:v>
                </c:pt>
                <c:pt idx="92">
                  <c:v>0.10424387367805951</c:v>
                </c:pt>
                <c:pt idx="93">
                  <c:v>0.10381350314176048</c:v>
                </c:pt>
                <c:pt idx="94">
                  <c:v>0.10338013187802937</c:v>
                </c:pt>
                <c:pt idx="95">
                  <c:v>0.10295240900084787</c:v>
                </c:pt>
                <c:pt idx="96">
                  <c:v>0.10253874948269406</c:v>
                </c:pt>
                <c:pt idx="97">
                  <c:v>0.10214699999041614</c:v>
                </c:pt>
                <c:pt idx="98">
                  <c:v>0.1017841280380558</c:v>
                </c:pt>
                <c:pt idx="99">
                  <c:v>0.10145594677053404</c:v>
                </c:pt>
                <c:pt idx="100">
                  <c:v>0.10116688624845899</c:v>
                </c:pt>
                <c:pt idx="101">
                  <c:v>0.10091982023146695</c:v>
                </c:pt>
                <c:pt idx="102">
                  <c:v>0.10071595523065002</c:v>
                </c:pt>
                <c:pt idx="103">
                  <c:v>0.10055478610927995</c:v>
                </c:pt>
                <c:pt idx="104">
                  <c:v>0.10043411985483751</c:v>
                </c:pt>
                <c:pt idx="105">
                  <c:v>0.10035016643020225</c:v>
                </c:pt>
                <c:pt idx="106">
                  <c:v>0.10029769294607624</c:v>
                </c:pt>
                <c:pt idx="107">
                  <c:v>0.10027023488612462</c:v>
                </c:pt>
                <c:pt idx="108">
                  <c:v>0.10026035586045351</c:v>
                </c:pt>
                <c:pt idx="109">
                  <c:v>0.10025994545117062</c:v>
                </c:pt>
                <c:pt idx="110">
                  <c:v>0.10026054322114389</c:v>
                </c:pt>
                <c:pt idx="111">
                  <c:v>0.10025367594218432</c:v>
                </c:pt>
                <c:pt idx="112">
                  <c:v>0.100231194601066</c:v>
                </c:pt>
                <c:pt idx="113">
                  <c:v>0.10018559777974824</c:v>
                </c:pt>
                <c:pt idx="114">
                  <c:v>0.1001103285772086</c:v>
                </c:pt>
                <c:pt idx="115">
                  <c:v>0.10000003332056502</c:v>
                </c:pt>
                <c:pt idx="116">
                  <c:v>0.09985077185857283</c:v>
                </c:pt>
                <c:pt idx="117">
                  <c:v>0.09966017117866069</c:v>
                </c:pt>
                <c:pt idx="118">
                  <c:v>0.0994275163610159</c:v>
                </c:pt>
                <c:pt idx="119">
                  <c:v>0.0991537753887681</c:v>
                </c:pt>
                <c:pt idx="120">
                  <c:v>0.09884155697189846</c:v>
                </c:pt>
                <c:pt idx="121">
                  <c:v>0.09849500320875802</c:v>
                </c:pt>
                <c:pt idx="122">
                  <c:v>0.09811962149703198</c:v>
                </c:pt>
                <c:pt idx="123">
                  <c:v>0.09772206251277137</c:v>
                </c:pt>
                <c:pt idx="124">
                  <c:v>0.0973098532063447</c:v>
                </c:pt>
                <c:pt idx="125">
                  <c:v>0.09689109553385704</c:v>
                </c:pt>
                <c:pt idx="126">
                  <c:v>0.0964741429819141</c:v>
                </c:pt>
                <c:pt idx="127">
                  <c:v>0.09606726780043075</c:v>
                </c:pt>
                <c:pt idx="128">
                  <c:v>0.0956783321994352</c:v>
                </c:pt>
                <c:pt idx="129">
                  <c:v>0.0953144765788717</c:v>
                </c:pt>
                <c:pt idx="130">
                  <c:v>0.09498183715415523</c:v>
                </c:pt>
                <c:pt idx="131">
                  <c:v>0.09468530414372123</c:v>
                </c:pt>
                <c:pt idx="132">
                  <c:v>0.09442833004670702</c:v>
                </c:pt>
                <c:pt idx="133">
                  <c:v>0.09421279552550019</c:v>
                </c:pt>
                <c:pt idx="134">
                  <c:v>0.09403893809992434</c:v>
                </c:pt>
                <c:pt idx="135">
                  <c:v>0.0939053463499081</c:v>
                </c:pt>
                <c:pt idx="136">
                  <c:v>0.0938090197118608</c:v>
                </c:pt>
                <c:pt idx="137">
                  <c:v>0.09374549134467823</c:v>
                </c:pt>
                <c:pt idx="138">
                  <c:v>0.09370900903828061</c:v>
                </c:pt>
                <c:pt idx="139">
                  <c:v>0.09369276684006335</c:v>
                </c:pt>
                <c:pt idx="140">
                  <c:v>0.09368917807357177</c:v>
                </c:pt>
                <c:pt idx="141">
                  <c:v>0.09369017879809488</c:v>
                </c:pt>
                <c:pt idx="142">
                  <c:v>0.09368754957147993</c:v>
                </c:pt>
                <c:pt idx="143">
                  <c:v>0.09367324267755099</c:v>
                </c:pt>
                <c:pt idx="144">
                  <c:v>0.09363970179086224</c:v>
                </c:pt>
                <c:pt idx="145">
                  <c:v>0.09358016138148281</c:v>
                </c:pt>
                <c:pt idx="146">
                  <c:v>0.09348891399682172</c:v>
                </c:pt>
                <c:pt idx="147">
                  <c:v>0.09336153486183074</c:v>
                </c:pt>
                <c:pt idx="148">
                  <c:v>0.09319505496033041</c:v>
                </c:pt>
                <c:pt idx="149">
                  <c:v>0.0929880758292912</c:v>
                </c:pt>
                <c:pt idx="150">
                  <c:v>0.09274082163153774</c:v>
                </c:pt>
                <c:pt idx="151">
                  <c:v>0.09245512657714894</c:v>
                </c:pt>
                <c:pt idx="152">
                  <c:v>0.09213435833976702</c:v>
                </c:pt>
                <c:pt idx="153">
                  <c:v>0.09178328065839439</c:v>
                </c:pt>
                <c:pt idx="154">
                  <c:v>0.09140786072702797</c:v>
                </c:pt>
                <c:pt idx="155">
                  <c:v>0.09101502915793308</c:v>
                </c:pt>
                <c:pt idx="156">
                  <c:v>0.09061240217312434</c:v>
                </c:pt>
                <c:pt idx="157">
                  <c:v>0.09020797715919321</c:v>
                </c:pt>
                <c:pt idx="158">
                  <c:v>0.08980981375480712</c:v>
                </c:pt>
                <c:pt idx="159">
                  <c:v>0.08942571318802409</c:v>
                </c:pt>
                <c:pt idx="160">
                  <c:v>0.08906290862132997</c:v>
                </c:pt>
                <c:pt idx="161">
                  <c:v>0.08872777879529965</c:v>
                </c:pt>
                <c:pt idx="162">
                  <c:v>0.08842559630716368</c:v>
                </c:pt>
                <c:pt idx="163">
                  <c:v>0.08816032045705598</c:v>
                </c:pt>
                <c:pt idx="164">
                  <c:v>0.08793444279921098</c:v>
                </c:pt>
                <c:pt idx="165">
                  <c:v>0.08774889142054557</c:v>
                </c:pt>
                <c:pt idx="166">
                  <c:v>0.08760299761926585</c:v>
                </c:pt>
                <c:pt idx="167">
                  <c:v>0.08749452616567215</c:v>
                </c:pt>
                <c:pt idx="168">
                  <c:v>0.087419767795692</c:v>
                </c:pt>
                <c:pt idx="169">
                  <c:v>0.08737369011533305</c:v>
                </c:pt>
                <c:pt idx="170">
                  <c:v>0.08735014077970488</c:v>
                </c:pt>
                <c:pt idx="171">
                  <c:v>0.08734209474514015</c:v>
                </c:pt>
                <c:pt idx="172">
                  <c:v>0.08734193565875141</c:v>
                </c:pt>
                <c:pt idx="173">
                  <c:v>0.08734176011485786</c:v>
                </c:pt>
                <c:pt idx="174">
                  <c:v>0.08733369262416715</c:v>
                </c:pt>
                <c:pt idx="175">
                  <c:v>0.08731019874357415</c:v>
                </c:pt>
                <c:pt idx="176">
                  <c:v>0.08726438391664187</c:v>
                </c:pt>
                <c:pt idx="177">
                  <c:v>0.0871902661720231</c:v>
                </c:pt>
                <c:pt idx="178">
                  <c:v>0.08708301189438367</c:v>
                </c:pt>
                <c:pt idx="179">
                  <c:v>0.08693912537623996</c:v>
                </c:pt>
                <c:pt idx="180">
                  <c:v>0.08675658471909264</c:v>
                </c:pt>
                <c:pt idx="181">
                  <c:v>0.08653491880354161</c:v>
                </c:pt>
                <c:pt idx="182">
                  <c:v>0.08627522240438823</c:v>
                </c:pt>
                <c:pt idx="183">
                  <c:v>0.08598010899382658</c:v>
                </c:pt>
                <c:pt idx="184">
                  <c:v>0.08565360325547554</c:v>
                </c:pt>
                <c:pt idx="185">
                  <c:v>0.08530097772524513</c:v>
                </c:pt>
                <c:pt idx="186">
                  <c:v>0.0849285401871349</c:v>
                </c:pt>
                <c:pt idx="187">
                  <c:v>0.08454338039533986</c:v>
                </c:pt>
                <c:pt idx="188">
                  <c:v>0.08415308629165073</c:v>
                </c:pt>
                <c:pt idx="189">
                  <c:v>0.08376544107679515</c:v>
                </c:pt>
                <c:pt idx="190">
                  <c:v>0.08338811322909176</c:v>
                </c:pt>
                <c:pt idx="191">
                  <c:v>0.0830283518159314</c:v>
                </c:pt>
                <c:pt idx="192">
                  <c:v>0.08269269920406683</c:v>
                </c:pt>
                <c:pt idx="193">
                  <c:v>0.0823867325539637</c:v>
                </c:pt>
                <c:pt idx="194">
                  <c:v>0.08211484431187446</c:v>
                </c:pt>
                <c:pt idx="195">
                  <c:v>0.08188007033792477</c:v>
                </c:pt>
                <c:pt idx="196">
                  <c:v>0.0816839723932743</c:v>
                </c:pt>
                <c:pt idx="197">
                  <c:v>0.08152657953145089</c:v>
                </c:pt>
                <c:pt idx="198">
                  <c:v>0.08140639058516519</c:v>
                </c:pt>
                <c:pt idx="199">
                  <c:v>0.08132043750457255</c:v>
                </c:pt>
                <c:pt idx="200">
                  <c:v>0.08126440688320721</c:v>
                </c:pt>
              </c:numCache>
            </c:numRef>
          </c:yVal>
          <c:smooth val="1"/>
        </c:ser>
        <c:axId val="62548648"/>
        <c:axId val="26066921"/>
      </c:scatterChart>
      <c:valAx>
        <c:axId val="62548648"/>
        <c:scaling>
          <c:orientation val="minMax"/>
          <c:max val="2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066921"/>
        <c:crosses val="autoZero"/>
        <c:crossBetween val="midCat"/>
        <c:dispUnits/>
      </c:valAx>
      <c:valAx>
        <c:axId val="26066921"/>
        <c:scaling>
          <c:orientation val="minMax"/>
          <c:max val="0.13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crossBetween val="midCat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12</xdr:row>
      <xdr:rowOff>57150</xdr:rowOff>
    </xdr:from>
    <xdr:to>
      <xdr:col>2</xdr:col>
      <xdr:colOff>590550</xdr:colOff>
      <xdr:row>13</xdr:row>
      <xdr:rowOff>114300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34315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19050</xdr:rowOff>
    </xdr:from>
    <xdr:to>
      <xdr:col>10</xdr:col>
      <xdr:colOff>0</xdr:colOff>
      <xdr:row>39</xdr:row>
      <xdr:rowOff>95250</xdr:rowOff>
    </xdr:to>
    <xdr:graphicFrame>
      <xdr:nvGraphicFramePr>
        <xdr:cNvPr id="2" name="Chart 1"/>
        <xdr:cNvGraphicFramePr/>
      </xdr:nvGraphicFramePr>
      <xdr:xfrm>
        <a:off x="323850" y="3257550"/>
        <a:ext cx="86010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695325</xdr:colOff>
      <xdr:row>17</xdr:row>
      <xdr:rowOff>123825</xdr:rowOff>
    </xdr:from>
    <xdr:to>
      <xdr:col>2</xdr:col>
      <xdr:colOff>704850</xdr:colOff>
      <xdr:row>19</xdr:row>
      <xdr:rowOff>133350</xdr:rowOff>
    </xdr:to>
    <xdr:grpSp>
      <xdr:nvGrpSpPr>
        <xdr:cNvPr id="3" name="Group 6"/>
        <xdr:cNvGrpSpPr>
          <a:grpSpLocks/>
        </xdr:cNvGrpSpPr>
      </xdr:nvGrpSpPr>
      <xdr:grpSpPr>
        <a:xfrm>
          <a:off x="1009650" y="3362325"/>
          <a:ext cx="1257300" cy="390525"/>
          <a:chOff x="107" y="346"/>
          <a:chExt cx="132" cy="41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107" y="346"/>
            <a:ext cx="1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Energie potentielle (J)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107" y="366"/>
            <a:ext cx="1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Energie cinétique (J)</a:t>
            </a:r>
          </a:p>
        </xdr:txBody>
      </xdr:sp>
    </xdr:grpSp>
    <xdr:clientData/>
  </xdr:twoCellAnchor>
  <xdr:twoCellAnchor>
    <xdr:from>
      <xdr:col>9</xdr:col>
      <xdr:colOff>276225</xdr:colOff>
      <xdr:row>35</xdr:row>
      <xdr:rowOff>152400</xdr:rowOff>
    </xdr:from>
    <xdr:to>
      <xdr:col>10</xdr:col>
      <xdr:colOff>0</xdr:colOff>
      <xdr:row>36</xdr:row>
      <xdr:rowOff>133350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8153400" y="68199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Temps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sphysiques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J207"/>
  <sheetViews>
    <sheetView tabSelected="1" workbookViewId="0" topLeftCell="A1">
      <selection activeCell="B4" sqref="B4:C4"/>
    </sheetView>
  </sheetViews>
  <sheetFormatPr defaultColWidth="11.421875" defaultRowHeight="12.75"/>
  <cols>
    <col min="1" max="1" width="4.7109375" style="6" customWidth="1"/>
    <col min="2" max="2" width="18.7109375" style="6" customWidth="1"/>
    <col min="3" max="3" width="11.421875" style="6" customWidth="1"/>
    <col min="4" max="4" width="4.7109375" style="6" customWidth="1"/>
    <col min="5" max="10" width="15.7109375" style="6" customWidth="1"/>
    <col min="11" max="11" width="4.7109375" style="6" customWidth="1"/>
    <col min="12" max="16384" width="11.421875" style="6" customWidth="1"/>
  </cols>
  <sheetData>
    <row r="1" s="1" customFormat="1" ht="15" customHeight="1"/>
    <row r="2" spans="2:10" s="1" customFormat="1" ht="15" customHeight="1">
      <c r="B2" s="23" t="s">
        <v>19</v>
      </c>
      <c r="C2" s="23"/>
      <c r="D2" s="23"/>
      <c r="E2" s="23"/>
      <c r="F2" s="23"/>
      <c r="G2" s="23"/>
      <c r="H2" s="23"/>
      <c r="I2" s="23"/>
      <c r="J2" s="23"/>
    </row>
    <row r="3" s="1" customFormat="1" ht="15" customHeight="1"/>
    <row r="4" spans="2:10" s="1" customFormat="1" ht="15" customHeight="1">
      <c r="B4" s="21" t="s">
        <v>0</v>
      </c>
      <c r="C4" s="22"/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</row>
    <row r="5" spans="2:10" s="1" customFormat="1" ht="15" customHeight="1">
      <c r="B5" s="11" t="s">
        <v>11</v>
      </c>
      <c r="C5" s="7">
        <v>25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10</v>
      </c>
      <c r="J5" s="9" t="s">
        <v>10</v>
      </c>
    </row>
    <row r="6" spans="2:10" s="1" customFormat="1" ht="15" customHeight="1">
      <c r="B6" s="11" t="s">
        <v>12</v>
      </c>
      <c r="C6" s="7">
        <v>0.25</v>
      </c>
      <c r="E6" s="10">
        <v>0</v>
      </c>
      <c r="F6" s="3">
        <f>($C$7-$D$14*E6)*SIN($C$10*E6)</f>
        <v>0</v>
      </c>
      <c r="G6" s="3">
        <f>F7/$C$8</f>
        <v>0.9973857490101368</v>
      </c>
      <c r="H6" s="3">
        <f aca="true" t="shared" si="0" ref="H6:H69">0.5*$C$6*G6*G6</f>
        <v>0.12434729154106394</v>
      </c>
      <c r="I6" s="3">
        <f aca="true" t="shared" si="1" ref="I6:I69">0.5*$C$5*F6*F6</f>
        <v>0</v>
      </c>
      <c r="J6" s="3">
        <f>H6+I6</f>
        <v>0.12434729154106394</v>
      </c>
    </row>
    <row r="7" spans="2:10" s="1" customFormat="1" ht="15" customHeight="1">
      <c r="B7" s="11" t="s">
        <v>13</v>
      </c>
      <c r="C7" s="7">
        <v>0.1</v>
      </c>
      <c r="E7" s="10">
        <f aca="true" t="shared" si="2" ref="E7:E70">E6+$C$8</f>
        <v>0.01</v>
      </c>
      <c r="F7" s="3">
        <f aca="true" t="shared" si="3" ref="F7:F70">($C$7-$D$14*E7)*SIN($C$10*E7)</f>
        <v>0.009973857490101368</v>
      </c>
      <c r="G7" s="3">
        <f aca="true" t="shared" si="4" ref="G7:G38">(F8-F6)/(2*$C$8)</f>
        <v>0.9914592953327531</v>
      </c>
      <c r="H7" s="3">
        <f t="shared" si="0"/>
        <v>0.12287394178771492</v>
      </c>
      <c r="I7" s="3">
        <f t="shared" si="1"/>
        <v>0.0012434729154106397</v>
      </c>
      <c r="J7" s="3">
        <f aca="true" t="shared" si="5" ref="J7:J70">H7+I7</f>
        <v>0.12411741470312557</v>
      </c>
    </row>
    <row r="8" spans="2:10" s="1" customFormat="1" ht="15" customHeight="1">
      <c r="B8" s="11" t="s">
        <v>14</v>
      </c>
      <c r="C8" s="7">
        <v>0.01</v>
      </c>
      <c r="E8" s="10">
        <f t="shared" si="2"/>
        <v>0.02</v>
      </c>
      <c r="F8" s="3">
        <f t="shared" si="3"/>
        <v>0.019829185906655063</v>
      </c>
      <c r="G8" s="3">
        <f t="shared" si="4"/>
        <v>0.9746969958567053</v>
      </c>
      <c r="H8" s="3">
        <f t="shared" si="0"/>
        <v>0.11875427921651079</v>
      </c>
      <c r="I8" s="3">
        <f t="shared" si="1"/>
        <v>0.004914957671508597</v>
      </c>
      <c r="J8" s="3">
        <f t="shared" si="5"/>
        <v>0.12366923688801938</v>
      </c>
    </row>
    <row r="9" spans="2:10" s="1" customFormat="1" ht="15" customHeight="1">
      <c r="B9" s="11" t="s">
        <v>15</v>
      </c>
      <c r="C9" s="12">
        <f>2*3.14159*SQRT(C6/C5)</f>
        <v>0.628318</v>
      </c>
      <c r="E9" s="10">
        <f t="shared" si="2"/>
        <v>0.03</v>
      </c>
      <c r="F9" s="3">
        <f t="shared" si="3"/>
        <v>0.029467797407235475</v>
      </c>
      <c r="G9" s="3">
        <f t="shared" si="4"/>
        <v>0.9482334677066353</v>
      </c>
      <c r="H9" s="3">
        <f t="shared" si="0"/>
        <v>0.11239333865986882</v>
      </c>
      <c r="I9" s="3">
        <f t="shared" si="1"/>
        <v>0.010854388550423423</v>
      </c>
      <c r="J9" s="3">
        <f t="shared" si="5"/>
        <v>0.12324772721029224</v>
      </c>
    </row>
    <row r="10" spans="2:10" s="1" customFormat="1" ht="15" customHeight="1">
      <c r="B10" s="11" t="s">
        <v>16</v>
      </c>
      <c r="C10" s="12">
        <f>SQRT(C5/C6)</f>
        <v>10</v>
      </c>
      <c r="E10" s="10">
        <f t="shared" si="2"/>
        <v>0.04</v>
      </c>
      <c r="F10" s="3">
        <f t="shared" si="3"/>
        <v>0.03879385526078777</v>
      </c>
      <c r="G10" s="3">
        <f t="shared" si="4"/>
        <v>0.9123514661173915</v>
      </c>
      <c r="H10" s="3">
        <f t="shared" si="0"/>
        <v>0.10404814971581922</v>
      </c>
      <c r="I10" s="3">
        <f t="shared" si="1"/>
        <v>0.018812040074936885</v>
      </c>
      <c r="J10" s="3">
        <f t="shared" si="5"/>
        <v>0.12286018979075611</v>
      </c>
    </row>
    <row r="11" spans="5:10" s="1" customFormat="1" ht="15" customHeight="1">
      <c r="E11" s="10">
        <f t="shared" si="2"/>
        <v>0.05</v>
      </c>
      <c r="F11" s="3">
        <f t="shared" si="3"/>
        <v>0.047714826729583305</v>
      </c>
      <c r="G11" s="3">
        <f t="shared" si="4"/>
        <v>0.8674272934440307</v>
      </c>
      <c r="H11" s="3">
        <f t="shared" si="0"/>
        <v>0.09405376367645457</v>
      </c>
      <c r="I11" s="3">
        <f t="shared" si="1"/>
        <v>0.02845880862292697</v>
      </c>
      <c r="J11" s="3">
        <f t="shared" si="5"/>
        <v>0.12251257229938153</v>
      </c>
    </row>
    <row r="12" spans="2:10" s="1" customFormat="1" ht="15" customHeight="1">
      <c r="B12" s="24" t="s">
        <v>17</v>
      </c>
      <c r="C12" s="25"/>
      <c r="D12" s="5"/>
      <c r="E12" s="10">
        <f t="shared" si="2"/>
        <v>0.060000000000000005</v>
      </c>
      <c r="F12" s="3">
        <f t="shared" si="3"/>
        <v>0.05614240112966838</v>
      </c>
      <c r="G12" s="3">
        <f t="shared" si="4"/>
        <v>0.813926861608637</v>
      </c>
      <c r="H12" s="3">
        <f t="shared" si="0"/>
        <v>0.08280961700601067</v>
      </c>
      <c r="I12" s="3">
        <f t="shared" si="1"/>
        <v>0.03939961505755737</v>
      </c>
      <c r="J12" s="3">
        <f t="shared" si="5"/>
        <v>0.12220923206356804</v>
      </c>
    </row>
    <row r="13" spans="2:10" s="1" customFormat="1" ht="15" customHeight="1">
      <c r="B13" s="14"/>
      <c r="C13" s="15"/>
      <c r="D13" s="17">
        <v>95</v>
      </c>
      <c r="E13" s="10">
        <f t="shared" si="2"/>
        <v>0.07</v>
      </c>
      <c r="F13" s="3">
        <f t="shared" si="3"/>
        <v>0.06399336396175605</v>
      </c>
      <c r="G13" s="3">
        <f t="shared" si="4"/>
        <v>0.7524008665600136</v>
      </c>
      <c r="H13" s="3">
        <f t="shared" si="0"/>
        <v>0.07076338300003242</v>
      </c>
      <c r="I13" s="3">
        <f t="shared" si="1"/>
        <v>0.051189382889272224</v>
      </c>
      <c r="J13" s="3">
        <f t="shared" si="5"/>
        <v>0.12195276588930465</v>
      </c>
    </row>
    <row r="14" spans="2:10" s="1" customFormat="1" ht="15" customHeight="1">
      <c r="B14" s="13"/>
      <c r="C14" s="16"/>
      <c r="D14" s="17">
        <f>D13/10000</f>
        <v>0.0095</v>
      </c>
      <c r="E14" s="10">
        <f t="shared" si="2"/>
        <v>0.08</v>
      </c>
      <c r="F14" s="3">
        <f t="shared" si="3"/>
        <v>0.07119041846086865</v>
      </c>
      <c r="G14" s="3">
        <f t="shared" si="4"/>
        <v>0.6834791246630396</v>
      </c>
      <c r="H14" s="3">
        <f t="shared" si="0"/>
        <v>0.058392964231269356</v>
      </c>
      <c r="I14" s="3">
        <f t="shared" si="1"/>
        <v>0.06335094600791986</v>
      </c>
      <c r="J14" s="3">
        <f t="shared" si="5"/>
        <v>0.12174391023918922</v>
      </c>
    </row>
    <row r="15" spans="2:10" s="1" customFormat="1" ht="15" customHeight="1">
      <c r="B15" s="4"/>
      <c r="C15" s="4"/>
      <c r="E15" s="10">
        <f t="shared" si="2"/>
        <v>0.09</v>
      </c>
      <c r="F15" s="3">
        <f t="shared" si="3"/>
        <v>0.07766294645501684</v>
      </c>
      <c r="G15" s="3">
        <f t="shared" si="4"/>
        <v>0.6078641292176744</v>
      </c>
      <c r="H15" s="3">
        <f t="shared" si="0"/>
        <v>0.046187349948695194</v>
      </c>
      <c r="I15" s="3">
        <f t="shared" si="1"/>
        <v>0.07539416565093517</v>
      </c>
      <c r="J15" s="3">
        <f t="shared" si="5"/>
        <v>0.12158151559963036</v>
      </c>
    </row>
    <row r="16" spans="2:10" s="1" customFormat="1" ht="15" customHeight="1">
      <c r="B16" s="18" t="s">
        <v>20</v>
      </c>
      <c r="C16" s="18">
        <v>89</v>
      </c>
      <c r="E16" s="10">
        <f t="shared" si="2"/>
        <v>0.09999999999999999</v>
      </c>
      <c r="F16" s="3">
        <f t="shared" si="3"/>
        <v>0.08334770104522214</v>
      </c>
      <c r="G16" s="3">
        <f t="shared" si="4"/>
        <v>0.5263238929931247</v>
      </c>
      <c r="H16" s="3">
        <f t="shared" si="0"/>
        <v>0.034627105041929764</v>
      </c>
      <c r="I16" s="3">
        <f t="shared" si="1"/>
        <v>0.08683549086904654</v>
      </c>
      <c r="J16" s="3">
        <f t="shared" si="5"/>
        <v>0.1214625959109763</v>
      </c>
    </row>
    <row r="17" spans="2:10" s="1" customFormat="1" ht="15" customHeight="1">
      <c r="B17" s="19" t="s">
        <v>21</v>
      </c>
      <c r="C17" s="20"/>
      <c r="E17" s="10">
        <f t="shared" si="2"/>
        <v>0.10999999999999999</v>
      </c>
      <c r="F17" s="3">
        <f t="shared" si="3"/>
        <v>0.08818942431487933</v>
      </c>
      <c r="G17" s="3">
        <f t="shared" si="4"/>
        <v>0.4396841496748925</v>
      </c>
      <c r="H17" s="3">
        <f t="shared" si="0"/>
        <v>0.02416526893441666</v>
      </c>
      <c r="I17" s="3">
        <f t="shared" si="1"/>
        <v>0.09721718201237288</v>
      </c>
      <c r="J17" s="3">
        <f t="shared" si="5"/>
        <v>0.12138245094678954</v>
      </c>
    </row>
    <row r="18" spans="5:10" s="1" customFormat="1" ht="15" customHeight="1">
      <c r="E18" s="10">
        <f t="shared" si="2"/>
        <v>0.11999999999999998</v>
      </c>
      <c r="F18" s="3">
        <f t="shared" si="3"/>
        <v>0.09214138403871999</v>
      </c>
      <c r="G18" s="3">
        <f t="shared" si="4"/>
        <v>0.34881999339248654</v>
      </c>
      <c r="H18" s="3">
        <f t="shared" si="0"/>
        <v>0.015209423473791794</v>
      </c>
      <c r="I18" s="3">
        <f t="shared" si="1"/>
        <v>0.10612543315713605</v>
      </c>
      <c r="J18" s="3">
        <f t="shared" si="5"/>
        <v>0.12133485663092784</v>
      </c>
    </row>
    <row r="19" spans="5:10" s="1" customFormat="1" ht="15" customHeight="1">
      <c r="E19" s="10">
        <f t="shared" si="2"/>
        <v>0.12999999999999998</v>
      </c>
      <c r="F19" s="3">
        <f t="shared" si="3"/>
        <v>0.09516582418272906</v>
      </c>
      <c r="G19" s="3">
        <f t="shared" si="4"/>
        <v>0.25464704096206864</v>
      </c>
      <c r="H19" s="3">
        <f t="shared" si="0"/>
        <v>0.008105639433842182</v>
      </c>
      <c r="I19" s="3">
        <f t="shared" si="1"/>
        <v>0.11320667615472624</v>
      </c>
      <c r="J19" s="3">
        <f t="shared" si="5"/>
        <v>0.12131231558856842</v>
      </c>
    </row>
    <row r="20" spans="5:10" s="1" customFormat="1" ht="15" customHeight="1">
      <c r="E20" s="10">
        <f t="shared" si="2"/>
        <v>0.13999999999999999</v>
      </c>
      <c r="F20" s="3">
        <f t="shared" si="3"/>
        <v>0.09723432485796137</v>
      </c>
      <c r="G20" s="3">
        <f t="shared" si="4"/>
        <v>0.1581122060882803</v>
      </c>
      <c r="H20" s="3">
        <f t="shared" si="0"/>
        <v>0.0031249337142628527</v>
      </c>
      <c r="I20" s="3">
        <f t="shared" si="1"/>
        <v>0.11818142413229454</v>
      </c>
      <c r="J20" s="3">
        <f t="shared" si="5"/>
        <v>0.1213063578465574</v>
      </c>
    </row>
    <row r="21" spans="5:10" s="1" customFormat="1" ht="15" customHeight="1">
      <c r="E21" s="10">
        <f t="shared" si="2"/>
        <v>0.15</v>
      </c>
      <c r="F21" s="3">
        <f t="shared" si="3"/>
        <v>0.09832806830449467</v>
      </c>
      <c r="G21" s="3">
        <f t="shared" si="4"/>
        <v>0.060184178478303596</v>
      </c>
      <c r="H21" s="3">
        <f t="shared" si="0"/>
        <v>0.0004527669173885377</v>
      </c>
      <c r="I21" s="3">
        <f t="shared" si="1"/>
        <v>0.12085511270616711</v>
      </c>
      <c r="J21" s="3">
        <f t="shared" si="5"/>
        <v>0.12130787962355565</v>
      </c>
    </row>
    <row r="22" spans="5:10" s="1" customFormat="1" ht="15" customHeight="1">
      <c r="E22" s="10">
        <f t="shared" si="2"/>
        <v>0.16</v>
      </c>
      <c r="F22" s="3">
        <f t="shared" si="3"/>
        <v>0.09843800842752744</v>
      </c>
      <c r="G22" s="3">
        <f t="shared" si="4"/>
        <v>-0.03815629640642748</v>
      </c>
      <c r="H22" s="3">
        <f t="shared" si="0"/>
        <v>0.00018198786943189385</v>
      </c>
      <c r="I22" s="3">
        <f t="shared" si="1"/>
        <v>0.12112551878972454</v>
      </c>
      <c r="J22" s="3">
        <f t="shared" si="5"/>
        <v>0.12130750665915643</v>
      </c>
    </row>
    <row r="23" spans="5:10" s="1" customFormat="1" ht="15" customHeight="1">
      <c r="E23" s="10">
        <f t="shared" si="2"/>
        <v>0.17</v>
      </c>
      <c r="F23" s="3">
        <f t="shared" si="3"/>
        <v>0.09756494237636612</v>
      </c>
      <c r="G23" s="3">
        <f t="shared" si="4"/>
        <v>-0.13592623942548163</v>
      </c>
      <c r="H23" s="3">
        <f t="shared" si="0"/>
        <v>0.0023094928205441693</v>
      </c>
      <c r="I23" s="3">
        <f t="shared" si="1"/>
        <v>0.11898647476129552</v>
      </c>
      <c r="J23" s="3">
        <f t="shared" si="5"/>
        <v>0.12129596758183969</v>
      </c>
    </row>
    <row r="24" spans="5:10" s="1" customFormat="1" ht="15" customHeight="1">
      <c r="E24" s="10">
        <f t="shared" si="2"/>
        <v>0.18000000000000002</v>
      </c>
      <c r="F24" s="3">
        <f t="shared" si="3"/>
        <v>0.0957194836390178</v>
      </c>
      <c r="G24" s="3">
        <f t="shared" si="4"/>
        <v>-0.232150263295023</v>
      </c>
      <c r="H24" s="3">
        <f t="shared" si="0"/>
        <v>0.006736718093493563</v>
      </c>
      <c r="I24" s="3">
        <f t="shared" si="1"/>
        <v>0.11452774435150247</v>
      </c>
      <c r="J24" s="3">
        <f t="shared" si="5"/>
        <v>0.12126446244499603</v>
      </c>
    </row>
    <row r="25" spans="5:10" s="1" customFormat="1" ht="15" customHeight="1">
      <c r="E25" s="10">
        <f t="shared" si="2"/>
        <v>0.19000000000000003</v>
      </c>
      <c r="F25" s="3">
        <f t="shared" si="3"/>
        <v>0.09292193711046566</v>
      </c>
      <c r="G25" s="3">
        <f t="shared" si="4"/>
        <v>-0.32587030337092243</v>
      </c>
      <c r="H25" s="3">
        <f t="shared" si="0"/>
        <v>0.013273931827382127</v>
      </c>
      <c r="I25" s="3">
        <f t="shared" si="1"/>
        <v>0.1079310799545167</v>
      </c>
      <c r="J25" s="3">
        <f t="shared" si="5"/>
        <v>0.12120501178189882</v>
      </c>
    </row>
    <row r="26" spans="5:10" s="1" customFormat="1" ht="15" customHeight="1">
      <c r="E26" s="10">
        <f t="shared" si="2"/>
        <v>0.20000000000000004</v>
      </c>
      <c r="F26" s="3">
        <f t="shared" si="3"/>
        <v>0.08920207757159936</v>
      </c>
      <c r="G26" s="3">
        <f t="shared" si="4"/>
        <v>-0.41615515660214025</v>
      </c>
      <c r="H26" s="3">
        <f t="shared" si="0"/>
        <v>0.021648139295818984</v>
      </c>
      <c r="I26" s="3">
        <f t="shared" si="1"/>
        <v>0.09946263303862037</v>
      </c>
      <c r="J26" s="3">
        <f t="shared" si="5"/>
        <v>0.12111077233443934</v>
      </c>
    </row>
    <row r="27" spans="5:10" s="1" customFormat="1" ht="15" customHeight="1">
      <c r="E27" s="10">
        <f t="shared" si="2"/>
        <v>0.21000000000000005</v>
      </c>
      <c r="F27" s="3">
        <f t="shared" si="3"/>
        <v>0.08459883397842285</v>
      </c>
      <c r="G27" s="3">
        <f t="shared" si="4"/>
        <v>-0.502109733681165</v>
      </c>
      <c r="H27" s="3">
        <f t="shared" si="0"/>
        <v>0.0315142730821713</v>
      </c>
      <c r="I27" s="3">
        <f t="shared" si="1"/>
        <v>0.08946203388135941</v>
      </c>
      <c r="J27" s="3">
        <f t="shared" si="5"/>
        <v>0.1209763069635307</v>
      </c>
    </row>
    <row r="28" spans="5:10" s="1" customFormat="1" ht="15" customHeight="1">
      <c r="E28" s="10">
        <f t="shared" si="2"/>
        <v>0.22000000000000006</v>
      </c>
      <c r="F28" s="3">
        <f t="shared" si="3"/>
        <v>0.07915988289797606</v>
      </c>
      <c r="G28" s="3">
        <f t="shared" si="4"/>
        <v>-0.5828839324678509</v>
      </c>
      <c r="H28" s="3">
        <f t="shared" si="0"/>
        <v>0.04246920984114826</v>
      </c>
      <c r="I28" s="3">
        <f t="shared" si="1"/>
        <v>0.07832858825526604</v>
      </c>
      <c r="J28" s="3">
        <f t="shared" si="5"/>
        <v>0.1207977980964143</v>
      </c>
    </row>
    <row r="29" spans="5:10" s="1" customFormat="1" ht="15" customHeight="1">
      <c r="E29" s="10">
        <f t="shared" si="2"/>
        <v>0.23000000000000007</v>
      </c>
      <c r="F29" s="3">
        <f t="shared" si="3"/>
        <v>0.07294115532906584</v>
      </c>
      <c r="G29" s="3">
        <f t="shared" si="4"/>
        <v>-0.6576810447258823</v>
      </c>
      <c r="H29" s="3">
        <f t="shared" si="0"/>
        <v>0.054068044573965995</v>
      </c>
      <c r="I29" s="3">
        <f t="shared" si="1"/>
        <v>0.06650515175923637</v>
      </c>
      <c r="J29" s="3">
        <f t="shared" si="5"/>
        <v>0.12057319633320236</v>
      </c>
    </row>
    <row r="30" spans="5:10" s="1" customFormat="1" ht="15" customHeight="1">
      <c r="E30" s="10">
        <f t="shared" si="2"/>
        <v>0.24000000000000007</v>
      </c>
      <c r="F30" s="3">
        <f t="shared" si="3"/>
        <v>0.06600626200345841</v>
      </c>
      <c r="G30" s="3">
        <f t="shared" si="4"/>
        <v>-0.7257656130458562</v>
      </c>
      <c r="H30" s="3">
        <f t="shared" si="0"/>
        <v>0.06584196563497843</v>
      </c>
      <c r="I30" s="3">
        <f t="shared" si="1"/>
        <v>0.05446033279586497</v>
      </c>
      <c r="J30" s="3">
        <f t="shared" si="5"/>
        <v>0.1203022984308434</v>
      </c>
    </row>
    <row r="31" spans="5:10" s="1" customFormat="1" ht="15" customHeight="1">
      <c r="E31" s="10">
        <f t="shared" si="2"/>
        <v>0.25000000000000006</v>
      </c>
      <c r="F31" s="3">
        <f t="shared" si="3"/>
        <v>0.058425843068148714</v>
      </c>
      <c r="G31" s="3">
        <f t="shared" si="4"/>
        <v>-0.7864706604855519</v>
      </c>
      <c r="H31" s="3">
        <f t="shared" si="0"/>
        <v>0.07731701247557253</v>
      </c>
      <c r="I31" s="3">
        <f t="shared" si="1"/>
        <v>0.042669739227799264</v>
      </c>
      <c r="J31" s="3">
        <f t="shared" si="5"/>
        <v>0.1199867517033718</v>
      </c>
    </row>
    <row r="32" spans="5:10" s="1" customFormat="1" ht="15" customHeight="1">
      <c r="E32" s="10">
        <f t="shared" si="2"/>
        <v>0.26000000000000006</v>
      </c>
      <c r="F32" s="3">
        <f t="shared" si="3"/>
        <v>0.05027684879374737</v>
      </c>
      <c r="G32" s="3">
        <f t="shared" si="4"/>
        <v>-0.8392042218782771</v>
      </c>
      <c r="H32" s="3">
        <f t="shared" si="0"/>
        <v>0.08803296575229058</v>
      </c>
      <c r="I32" s="3">
        <f t="shared" si="1"/>
        <v>0.03159701905786671</v>
      </c>
      <c r="J32" s="3">
        <f t="shared" si="5"/>
        <v>0.1196299848101573</v>
      </c>
    </row>
    <row r="33" spans="5:10" s="1" customFormat="1" ht="15" customHeight="1">
      <c r="E33" s="10">
        <f t="shared" si="2"/>
        <v>0.2700000000000001</v>
      </c>
      <c r="F33" s="3">
        <f t="shared" si="3"/>
        <v>0.04164175863058317</v>
      </c>
      <c r="G33" s="3">
        <f t="shared" si="4"/>
        <v>-0.8834551128785821</v>
      </c>
      <c r="H33" s="3">
        <f t="shared" si="0"/>
        <v>0.09756161705891354</v>
      </c>
      <c r="I33" s="3">
        <f t="shared" si="1"/>
        <v>0.021675450773096846</v>
      </c>
      <c r="J33" s="3">
        <f t="shared" si="5"/>
        <v>0.1192370678320104</v>
      </c>
    </row>
    <row r="34" spans="5:10" s="1" customFormat="1" ht="15" customHeight="1">
      <c r="E34" s="10">
        <f t="shared" si="2"/>
        <v>0.2800000000000001</v>
      </c>
      <c r="F34" s="3">
        <f t="shared" si="3"/>
        <v>0.03260774653617573</v>
      </c>
      <c r="G34" s="3">
        <f t="shared" si="4"/>
        <v>-0.9187978805584767</v>
      </c>
      <c r="H34" s="3">
        <f t="shared" si="0"/>
        <v>0.1055236931648436</v>
      </c>
      <c r="I34" s="3">
        <f t="shared" si="1"/>
        <v>0.013290814177093503</v>
      </c>
      <c r="J34" s="3">
        <f t="shared" si="5"/>
        <v>0.1188145073419371</v>
      </c>
    </row>
    <row r="35" spans="5:10" s="1" customFormat="1" ht="15" customHeight="1">
      <c r="E35" s="10">
        <f t="shared" si="2"/>
        <v>0.2900000000000001</v>
      </c>
      <c r="F35" s="3">
        <f t="shared" si="3"/>
        <v>0.023265801019413637</v>
      </c>
      <c r="G35" s="3">
        <f t="shared" si="4"/>
        <v>-0.9448968876579855</v>
      </c>
      <c r="H35" s="3">
        <f t="shared" si="0"/>
        <v>0.11160376603821846</v>
      </c>
      <c r="I35" s="3">
        <f t="shared" si="1"/>
        <v>0.006766218713436857</v>
      </c>
      <c r="J35" s="3">
        <f t="shared" si="5"/>
        <v>0.11836998475165532</v>
      </c>
    </row>
    <row r="36" spans="5:10" s="1" customFormat="1" ht="15" customHeight="1">
      <c r="E36" s="10">
        <f t="shared" si="2"/>
        <v>0.3000000000000001</v>
      </c>
      <c r="F36" s="3">
        <f t="shared" si="3"/>
        <v>0.013709808783016017</v>
      </c>
      <c r="G36" s="3">
        <f t="shared" si="4"/>
        <v>-0.9615094913475357</v>
      </c>
      <c r="H36" s="3">
        <f t="shared" si="0"/>
        <v>0.11556256274392461</v>
      </c>
      <c r="I36" s="3">
        <f t="shared" si="1"/>
        <v>0.0023494857108357892</v>
      </c>
      <c r="J36" s="3">
        <f t="shared" si="5"/>
        <v>0.1179120484547604</v>
      </c>
    </row>
    <row r="37" spans="5:10" s="1" customFormat="1" ht="15" customHeight="1">
      <c r="E37" s="10">
        <f t="shared" si="2"/>
        <v>0.3100000000000001</v>
      </c>
      <c r="F37" s="3">
        <f t="shared" si="3"/>
        <v>0.004035611192462923</v>
      </c>
      <c r="G37" s="3">
        <f t="shared" si="4"/>
        <v>-0.9684882864877133</v>
      </c>
      <c r="H37" s="3">
        <f t="shared" si="0"/>
        <v>0.1172461951329884</v>
      </c>
      <c r="I37" s="3">
        <f t="shared" si="1"/>
        <v>0.00020357697120915017</v>
      </c>
      <c r="J37" s="3">
        <f t="shared" si="5"/>
        <v>0.11744977210419755</v>
      </c>
    </row>
    <row r="38" spans="5:10" s="1" customFormat="1" ht="15" customHeight="1">
      <c r="E38" s="10">
        <f t="shared" si="2"/>
        <v>0.3200000000000001</v>
      </c>
      <c r="F38" s="3">
        <f t="shared" si="3"/>
        <v>-0.005659956946738252</v>
      </c>
      <c r="G38" s="3">
        <f t="shared" si="4"/>
        <v>-0.9657823927824395</v>
      </c>
      <c r="H38" s="3">
        <f t="shared" si="0"/>
        <v>0.11659195377607177</v>
      </c>
      <c r="I38" s="3">
        <f t="shared" si="1"/>
        <v>0.0004004389079866324</v>
      </c>
      <c r="J38" s="3">
        <f t="shared" si="5"/>
        <v>0.11699239268405841</v>
      </c>
    </row>
    <row r="39" spans="5:10" s="1" customFormat="1" ht="15" customHeight="1">
      <c r="E39" s="10">
        <f t="shared" si="2"/>
        <v>0.3300000000000001</v>
      </c>
      <c r="F39" s="3">
        <f t="shared" si="3"/>
        <v>-0.015280036663185866</v>
      </c>
      <c r="G39" s="3">
        <f aca="true" t="shared" si="6" ref="G39:G70">(F40-F38)/(2*$C$8)</f>
        <v>-0.9534377748199165</v>
      </c>
      <c r="H39" s="3">
        <f t="shared" si="0"/>
        <v>0.11363044880669423</v>
      </c>
      <c r="I39" s="3">
        <f t="shared" si="1"/>
        <v>0.002918494005353803</v>
      </c>
      <c r="J39" s="3">
        <f t="shared" si="5"/>
        <v>0.11654894281204804</v>
      </c>
    </row>
    <row r="40" spans="5:10" s="1" customFormat="1" ht="15" customHeight="1">
      <c r="E40" s="10">
        <f t="shared" si="2"/>
        <v>0.34000000000000014</v>
      </c>
      <c r="F40" s="3">
        <f t="shared" si="3"/>
        <v>-0.024728712443136583</v>
      </c>
      <c r="G40" s="3">
        <f t="shared" si="6"/>
        <v>-0.9315965936854131</v>
      </c>
      <c r="H40" s="3">
        <f t="shared" si="0"/>
        <v>0.10848402667078309</v>
      </c>
      <c r="I40" s="3">
        <f t="shared" si="1"/>
        <v>0.007643865238691726</v>
      </c>
      <c r="J40" s="3">
        <f t="shared" si="5"/>
        <v>0.11612789190947481</v>
      </c>
    </row>
    <row r="41" spans="5:10" s="1" customFormat="1" ht="15" customHeight="1">
      <c r="E41" s="10">
        <f t="shared" si="2"/>
        <v>0.35000000000000014</v>
      </c>
      <c r="F41" s="3">
        <f t="shared" si="3"/>
        <v>-0.03391196853689413</v>
      </c>
      <c r="G41" s="3">
        <f t="shared" si="6"/>
        <v>-0.9004955985140194</v>
      </c>
      <c r="H41" s="3">
        <f t="shared" si="0"/>
        <v>0.10136154036789025</v>
      </c>
      <c r="I41" s="3">
        <f t="shared" si="1"/>
        <v>0.014375270125591215</v>
      </c>
      <c r="J41" s="3">
        <f t="shared" si="5"/>
        <v>0.11573681049348146</v>
      </c>
    </row>
    <row r="42" spans="5:10" s="1" customFormat="1" ht="15" customHeight="1">
      <c r="E42" s="10">
        <f t="shared" si="2"/>
        <v>0.36000000000000015</v>
      </c>
      <c r="F42" s="3">
        <f t="shared" si="3"/>
        <v>-0.04273862441341697</v>
      </c>
      <c r="G42" s="3">
        <f t="shared" si="6"/>
        <v>-0.8604635759330983</v>
      </c>
      <c r="H42" s="3">
        <f t="shared" si="0"/>
        <v>0.09254969568844686</v>
      </c>
      <c r="I42" s="3">
        <f t="shared" si="1"/>
        <v>0.02283237520938901</v>
      </c>
      <c r="J42" s="3">
        <f t="shared" si="5"/>
        <v>0.11538207089783586</v>
      </c>
    </row>
    <row r="43" spans="5:10" s="1" customFormat="1" ht="15" customHeight="1">
      <c r="E43" s="10">
        <f t="shared" si="2"/>
        <v>0.37000000000000016</v>
      </c>
      <c r="F43" s="3">
        <f t="shared" si="3"/>
        <v>-0.05112124005555609</v>
      </c>
      <c r="G43" s="3">
        <f t="shared" si="6"/>
        <v>-0.8119178847275924</v>
      </c>
      <c r="H43" s="3">
        <f t="shared" si="0"/>
        <v>0.082401331442566</v>
      </c>
      <c r="I43" s="3">
        <f t="shared" si="1"/>
        <v>0.032667264810222404</v>
      </c>
      <c r="J43" s="3">
        <f t="shared" si="5"/>
        <v>0.11506859625278841</v>
      </c>
    </row>
    <row r="44" spans="5:10" s="1" customFormat="1" ht="15" customHeight="1">
      <c r="E44" s="10">
        <f t="shared" si="2"/>
        <v>0.38000000000000017</v>
      </c>
      <c r="F44" s="3">
        <f t="shared" si="3"/>
        <v>-0.05897698210796882</v>
      </c>
      <c r="G44" s="3">
        <f t="shared" si="6"/>
        <v>-0.7553601121532392</v>
      </c>
      <c r="H44" s="3">
        <f t="shared" si="0"/>
        <v>0.07132111237901925</v>
      </c>
      <c r="I44" s="3">
        <f t="shared" si="1"/>
        <v>0.04347855523204593</v>
      </c>
      <c r="J44" s="3">
        <f t="shared" si="5"/>
        <v>0.11479966761106519</v>
      </c>
    </row>
    <row r="45" spans="5:10" s="1" customFormat="1" ht="15" customHeight="1">
      <c r="E45" s="10">
        <f t="shared" si="2"/>
        <v>0.3900000000000002</v>
      </c>
      <c r="F45" s="3">
        <f t="shared" si="3"/>
        <v>-0.06622844229862088</v>
      </c>
      <c r="G45" s="3">
        <f t="shared" si="6"/>
        <v>-0.6913708970327</v>
      </c>
      <c r="H45" s="3">
        <f t="shared" si="0"/>
        <v>0.059749214657975044</v>
      </c>
      <c r="I45" s="3">
        <f t="shared" si="1"/>
        <v>0.054827582116271936</v>
      </c>
      <c r="J45" s="3">
        <f t="shared" si="5"/>
        <v>0.11457679677424698</v>
      </c>
    </row>
    <row r="46" spans="5:10" s="1" customFormat="1" ht="15" customHeight="1">
      <c r="E46" s="10">
        <f t="shared" si="2"/>
        <v>0.4000000000000002</v>
      </c>
      <c r="F46" s="3">
        <f t="shared" si="3"/>
        <v>-0.07280440004862282</v>
      </c>
      <c r="G46" s="3">
        <f t="shared" si="6"/>
        <v>-0.6206039730112217</v>
      </c>
      <c r="H46" s="3">
        <f t="shared" si="0"/>
        <v>0.048143661414664154</v>
      </c>
      <c r="I46" s="3">
        <f t="shared" si="1"/>
        <v>0.06625600833049888</v>
      </c>
      <c r="J46" s="3">
        <f t="shared" si="5"/>
        <v>0.11439966974516304</v>
      </c>
    </row>
    <row r="47" spans="5:10" s="1" customFormat="1" ht="15" customHeight="1">
      <c r="E47" s="10">
        <f t="shared" si="2"/>
        <v>0.4100000000000002</v>
      </c>
      <c r="F47" s="3">
        <f t="shared" si="3"/>
        <v>-0.07864052175884531</v>
      </c>
      <c r="G47" s="3">
        <f t="shared" si="6"/>
        <v>-0.543779493040293</v>
      </c>
      <c r="H47" s="3">
        <f t="shared" si="0"/>
        <v>0.03696201713139476</v>
      </c>
      <c r="I47" s="3">
        <f t="shared" si="1"/>
        <v>0.07730414578129279</v>
      </c>
      <c r="J47" s="3">
        <f t="shared" si="5"/>
        <v>0.11426616291268754</v>
      </c>
    </row>
    <row r="48" spans="5:10" s="1" customFormat="1" ht="15" customHeight="1">
      <c r="E48" s="10">
        <f t="shared" si="2"/>
        <v>0.4200000000000002</v>
      </c>
      <c r="F48" s="3">
        <f t="shared" si="3"/>
        <v>-0.08367998990942868</v>
      </c>
      <c r="G48" s="3">
        <f t="shared" si="6"/>
        <v>-0.46167670322393783</v>
      </c>
      <c r="H48" s="3">
        <f t="shared" si="0"/>
        <v>0.026643172287465496</v>
      </c>
      <c r="I48" s="3">
        <f t="shared" si="1"/>
        <v>0.08752925889052607</v>
      </c>
      <c r="J48" s="3">
        <f t="shared" si="5"/>
        <v>0.11417243117799156</v>
      </c>
    </row>
    <row r="49" spans="5:10" s="1" customFormat="1" ht="15" customHeight="1">
      <c r="E49" s="10">
        <f t="shared" si="2"/>
        <v>0.4300000000000002</v>
      </c>
      <c r="F49" s="3">
        <f t="shared" si="3"/>
        <v>-0.08787405582332407</v>
      </c>
      <c r="G49" s="3">
        <f t="shared" si="6"/>
        <v>-0.3751260405332399</v>
      </c>
      <c r="H49" s="3">
        <f t="shared" si="0"/>
        <v>0.017589943285768243</v>
      </c>
      <c r="I49" s="3">
        <f t="shared" si="1"/>
        <v>0.09652312108550842</v>
      </c>
      <c r="J49" s="3">
        <f t="shared" si="5"/>
        <v>0.11411306437127666</v>
      </c>
    </row>
    <row r="50" spans="5:10" s="1" customFormat="1" ht="15" customHeight="1">
      <c r="E50" s="10">
        <f t="shared" si="2"/>
        <v>0.4400000000000002</v>
      </c>
      <c r="F50" s="3">
        <f t="shared" si="3"/>
        <v>-0.09118251072009348</v>
      </c>
      <c r="G50" s="3">
        <f t="shared" si="6"/>
        <v>-0.28500073450836994</v>
      </c>
      <c r="H50" s="3">
        <f t="shared" si="0"/>
        <v>0.010153177333788796</v>
      </c>
      <c r="I50" s="3">
        <f t="shared" si="1"/>
        <v>0.10392812826524954</v>
      </c>
      <c r="J50" s="3">
        <f t="shared" si="5"/>
        <v>0.11408130559903834</v>
      </c>
    </row>
    <row r="51" spans="5:10" s="1" customFormat="1" ht="15" customHeight="1">
      <c r="E51" s="10">
        <f t="shared" si="2"/>
        <v>0.45000000000000023</v>
      </c>
      <c r="F51" s="3">
        <f t="shared" si="3"/>
        <v>-0.09357407051349147</v>
      </c>
      <c r="G51" s="3">
        <f t="shared" si="6"/>
        <v>-0.19220799786873813</v>
      </c>
      <c r="H51" s="3">
        <f t="shared" si="0"/>
        <v>0.004617989305588605</v>
      </c>
      <c r="I51" s="3">
        <f t="shared" si="1"/>
        <v>0.10945133340579842</v>
      </c>
      <c r="J51" s="3">
        <f t="shared" si="5"/>
        <v>0.11406932271138702</v>
      </c>
    </row>
    <row r="52" spans="5:10" s="1" customFormat="1" ht="15" customHeight="1">
      <c r="E52" s="10">
        <f t="shared" si="2"/>
        <v>0.46000000000000024</v>
      </c>
      <c r="F52" s="3">
        <f t="shared" si="3"/>
        <v>-0.09502667067746824</v>
      </c>
      <c r="G52" s="3">
        <f t="shared" si="6"/>
        <v>-0.09767989489474632</v>
      </c>
      <c r="H52" s="3">
        <f t="shared" si="0"/>
        <v>0.001192670233331086</v>
      </c>
      <c r="I52" s="3">
        <f t="shared" si="1"/>
        <v>0.11287585175055002</v>
      </c>
      <c r="J52" s="3">
        <f t="shared" si="5"/>
        <v>0.11406852198388111</v>
      </c>
    </row>
    <row r="53" spans="5:10" s="1" customFormat="1" ht="15" customHeight="1">
      <c r="E53" s="10">
        <f t="shared" si="2"/>
        <v>0.47000000000000025</v>
      </c>
      <c r="F53" s="3">
        <f t="shared" si="3"/>
        <v>-0.0955276684113864</v>
      </c>
      <c r="G53" s="3">
        <f t="shared" si="6"/>
        <v>-0.00236397949121836</v>
      </c>
      <c r="H53" s="3">
        <f t="shared" si="0"/>
        <v>6.985498793626269E-07</v>
      </c>
      <c r="I53" s="3">
        <f t="shared" si="1"/>
        <v>0.11406919290144737</v>
      </c>
      <c r="J53" s="3">
        <f t="shared" si="5"/>
        <v>0.11406989145132673</v>
      </c>
    </row>
    <row r="54" spans="5:10" s="1" customFormat="1" ht="15" customHeight="1">
      <c r="E54" s="10">
        <f t="shared" si="2"/>
        <v>0.48000000000000026</v>
      </c>
      <c r="F54" s="3">
        <f t="shared" si="3"/>
        <v>-0.09507395026729261</v>
      </c>
      <c r="G54" s="3">
        <f t="shared" si="6"/>
        <v>0.09278620303597301</v>
      </c>
      <c r="H54" s="3">
        <f t="shared" si="0"/>
        <v>0.001076159934229101</v>
      </c>
      <c r="I54" s="3">
        <f t="shared" si="1"/>
        <v>0.11298820024284537</v>
      </c>
      <c r="J54" s="3">
        <f t="shared" si="5"/>
        <v>0.11406436017707447</v>
      </c>
    </row>
    <row r="55" spans="5:10" s="1" customFormat="1" ht="15" customHeight="1">
      <c r="E55" s="10">
        <f t="shared" si="2"/>
        <v>0.49000000000000027</v>
      </c>
      <c r="F55" s="3">
        <f t="shared" si="3"/>
        <v>-0.09367194435066693</v>
      </c>
      <c r="G55" s="3">
        <f t="shared" si="6"/>
        <v>0.1868206552814354</v>
      </c>
      <c r="H55" s="3">
        <f t="shared" si="0"/>
        <v>0.004362744654973115</v>
      </c>
      <c r="I55" s="3">
        <f t="shared" si="1"/>
        <v>0.10968041448043053</v>
      </c>
      <c r="J55" s="3">
        <f t="shared" si="5"/>
        <v>0.11404315913540365</v>
      </c>
    </row>
    <row r="56" spans="5:10" s="1" customFormat="1" ht="15" customHeight="1">
      <c r="E56" s="10">
        <f t="shared" si="2"/>
        <v>0.5000000000000002</v>
      </c>
      <c r="F56" s="3">
        <f t="shared" si="3"/>
        <v>-0.0913375371616639</v>
      </c>
      <c r="G56" s="3">
        <f t="shared" si="6"/>
        <v>0.27880241268858214</v>
      </c>
      <c r="H56" s="3">
        <f t="shared" si="0"/>
        <v>0.009716348165121808</v>
      </c>
      <c r="I56" s="3">
        <f t="shared" si="1"/>
        <v>0.10428182118447918</v>
      </c>
      <c r="J56" s="3">
        <f t="shared" si="5"/>
        <v>0.11399816934960098</v>
      </c>
    </row>
    <row r="57" spans="5:10" s="1" customFormat="1" ht="15" customHeight="1">
      <c r="E57" s="10">
        <f t="shared" si="2"/>
        <v>0.5100000000000002</v>
      </c>
      <c r="F57" s="3">
        <f t="shared" si="3"/>
        <v>-0.08809589609689529</v>
      </c>
      <c r="G57" s="3">
        <f t="shared" si="6"/>
        <v>0.36781687944531305</v>
      </c>
      <c r="H57" s="3">
        <f t="shared" si="0"/>
        <v>0.016911157100610995</v>
      </c>
      <c r="I57" s="3">
        <f t="shared" si="1"/>
        <v>0.09701108636393714</v>
      </c>
      <c r="J57" s="3">
        <f t="shared" si="5"/>
        <v>0.11392224346454813</v>
      </c>
    </row>
    <row r="58" spans="5:10" s="1" customFormat="1" ht="15" customHeight="1">
      <c r="E58" s="10">
        <f t="shared" si="2"/>
        <v>0.5200000000000002</v>
      </c>
      <c r="F58" s="3">
        <f t="shared" si="3"/>
        <v>-0.08398119957275764</v>
      </c>
      <c r="G58" s="3">
        <f t="shared" si="6"/>
        <v>0.4529809223051316</v>
      </c>
      <c r="H58" s="3">
        <f t="shared" si="0"/>
        <v>0.02564896449655096</v>
      </c>
      <c r="I58" s="3">
        <f t="shared" si="1"/>
        <v>0.08816052352099185</v>
      </c>
      <c r="J58" s="3">
        <f t="shared" si="5"/>
        <v>0.11380948801754281</v>
      </c>
    </row>
    <row r="59" spans="5:10" s="1" customFormat="1" ht="15" customHeight="1">
      <c r="E59" s="10">
        <f t="shared" si="2"/>
        <v>0.5300000000000002</v>
      </c>
      <c r="F59" s="3">
        <f t="shared" si="3"/>
        <v>-0.07903627765079266</v>
      </c>
      <c r="G59" s="3">
        <f t="shared" si="6"/>
        <v>0.5334516319160619</v>
      </c>
      <c r="H59" s="3">
        <f t="shared" si="0"/>
        <v>0.0355713304492387</v>
      </c>
      <c r="I59" s="3">
        <f t="shared" si="1"/>
        <v>0.07808416481116484</v>
      </c>
      <c r="J59" s="3">
        <f t="shared" si="5"/>
        <v>0.11365549526040354</v>
      </c>
    </row>
    <row r="60" spans="5:10" s="1" customFormat="1" ht="15" customHeight="1">
      <c r="E60" s="10">
        <f t="shared" si="2"/>
        <v>0.5400000000000003</v>
      </c>
      <c r="F60" s="3">
        <f t="shared" si="3"/>
        <v>-0.0733121669344364</v>
      </c>
      <c r="G60" s="3">
        <f t="shared" si="6"/>
        <v>0.6084346647429468</v>
      </c>
      <c r="H60" s="3">
        <f t="shared" si="0"/>
        <v>0.04627409265760776</v>
      </c>
      <c r="I60" s="3">
        <f t="shared" si="1"/>
        <v>0.06718342275778337</v>
      </c>
      <c r="J60" s="3">
        <f t="shared" si="5"/>
        <v>0.11345751541539113</v>
      </c>
    </row>
    <row r="61" spans="5:10" s="1" customFormat="1" ht="15" customHeight="1">
      <c r="E61" s="10">
        <f t="shared" si="2"/>
        <v>0.5500000000000003</v>
      </c>
      <c r="F61" s="3">
        <f t="shared" si="3"/>
        <v>-0.06686758435593372</v>
      </c>
      <c r="G61" s="3">
        <f t="shared" si="6"/>
        <v>0.6771920830342625</v>
      </c>
      <c r="H61" s="3">
        <f t="shared" si="0"/>
        <v>0.057323639665535435</v>
      </c>
      <c r="I61" s="3">
        <f t="shared" si="1"/>
        <v>0.0558909229699739</v>
      </c>
      <c r="J61" s="3">
        <f t="shared" si="5"/>
        <v>0.11321456263550933</v>
      </c>
    </row>
    <row r="62" spans="5:10" s="1" customFormat="1" ht="15" customHeight="1">
      <c r="E62" s="10">
        <f t="shared" si="2"/>
        <v>0.5600000000000003</v>
      </c>
      <c r="F62" s="3">
        <f t="shared" si="3"/>
        <v>-0.05976832527375115</v>
      </c>
      <c r="G62" s="3">
        <f t="shared" si="6"/>
        <v>0.7390496154668188</v>
      </c>
      <c r="H62" s="3">
        <f t="shared" si="0"/>
        <v>0.0682742917652066</v>
      </c>
      <c r="I62" s="3">
        <f t="shared" si="1"/>
        <v>0.04465315882536151</v>
      </c>
      <c r="J62" s="3">
        <f t="shared" si="5"/>
        <v>0.11292745059056811</v>
      </c>
    </row>
    <row r="63" spans="5:10" s="1" customFormat="1" ht="15" customHeight="1">
      <c r="E63" s="10">
        <f t="shared" si="2"/>
        <v>0.5700000000000003</v>
      </c>
      <c r="F63" s="3">
        <f t="shared" si="3"/>
        <v>-0.052086592046597345</v>
      </c>
      <c r="G63" s="3">
        <f t="shared" si="6"/>
        <v>0.7934032670472716</v>
      </c>
      <c r="H63" s="3">
        <f t="shared" si="0"/>
        <v>0.07868609302016052</v>
      </c>
      <c r="I63" s="3">
        <f t="shared" si="1"/>
        <v>0.03391266338785822</v>
      </c>
      <c r="J63" s="3">
        <f t="shared" si="5"/>
        <v>0.11259875640801875</v>
      </c>
    </row>
    <row r="64" spans="5:10" s="1" customFormat="1" ht="15" customHeight="1">
      <c r="E64" s="10">
        <f t="shared" si="2"/>
        <v>0.5800000000000003</v>
      </c>
      <c r="F64" s="3">
        <f t="shared" si="3"/>
        <v>-0.04390025993280572</v>
      </c>
      <c r="G64" s="3">
        <f t="shared" si="6"/>
        <v>0.8397252134973721</v>
      </c>
      <c r="H64" s="3">
        <f t="shared" si="0"/>
        <v>0.08814230427290089</v>
      </c>
      <c r="I64" s="3">
        <f t="shared" si="1"/>
        <v>0.02409041027709884</v>
      </c>
      <c r="J64" s="3">
        <f t="shared" si="5"/>
        <v>0.11223271454999972</v>
      </c>
    </row>
    <row r="65" spans="5:10" s="1" customFormat="1" ht="15" customHeight="1">
      <c r="E65" s="10">
        <f t="shared" si="2"/>
        <v>0.5900000000000003</v>
      </c>
      <c r="F65" s="3">
        <f t="shared" si="3"/>
        <v>-0.035292087776649904</v>
      </c>
      <c r="G65" s="3">
        <f t="shared" si="6"/>
        <v>0.8775689226323663</v>
      </c>
      <c r="H65" s="3">
        <f t="shared" si="0"/>
        <v>0.09626590174626651</v>
      </c>
      <c r="I65" s="3">
        <f t="shared" si="1"/>
        <v>0.015569143245434519</v>
      </c>
      <c r="J65" s="3">
        <f t="shared" si="5"/>
        <v>0.11183504499170102</v>
      </c>
    </row>
    <row r="66" spans="5:10" s="1" customFormat="1" ht="15" customHeight="1">
      <c r="E66" s="10">
        <f t="shared" si="2"/>
        <v>0.6000000000000003</v>
      </c>
      <c r="F66" s="3">
        <f t="shared" si="3"/>
        <v>-0.026348881480158393</v>
      </c>
      <c r="G66" s="3">
        <f t="shared" si="6"/>
        <v>0.9065734530848719</v>
      </c>
      <c r="H66" s="3">
        <f t="shared" si="0"/>
        <v>0.10273442822977856</v>
      </c>
      <c r="I66" s="3">
        <f t="shared" si="1"/>
        <v>0.008678294440692924</v>
      </c>
      <c r="J66" s="3">
        <f t="shared" si="5"/>
        <v>0.11141272267047149</v>
      </c>
    </row>
    <row r="67" spans="5:10" s="1" customFormat="1" ht="15" customHeight="1">
      <c r="E67" s="10">
        <f t="shared" si="2"/>
        <v>0.6100000000000003</v>
      </c>
      <c r="F67" s="3">
        <f t="shared" si="3"/>
        <v>-0.017160618714952464</v>
      </c>
      <c r="G67" s="3">
        <f t="shared" si="6"/>
        <v>0.9264668890502028</v>
      </c>
      <c r="H67" s="3">
        <f t="shared" si="0"/>
        <v>0.1072926120632951</v>
      </c>
      <c r="I67" s="3">
        <f t="shared" si="1"/>
        <v>0.00368108543349971</v>
      </c>
      <c r="J67" s="3">
        <f t="shared" si="5"/>
        <v>0.11097369749679481</v>
      </c>
    </row>
    <row r="68" spans="5:10" s="1" customFormat="1" ht="15" customHeight="1">
      <c r="E68" s="10">
        <f t="shared" si="2"/>
        <v>0.6200000000000003</v>
      </c>
      <c r="F68" s="3">
        <f t="shared" si="3"/>
        <v>-0.007819543699154337</v>
      </c>
      <c r="G68" s="3">
        <f t="shared" si="6"/>
        <v>0.9370688784494468</v>
      </c>
      <c r="H68" s="3">
        <f t="shared" si="0"/>
        <v>0.109762260369813</v>
      </c>
      <c r="I68" s="3">
        <f t="shared" si="1"/>
        <v>0.0007643157957873036</v>
      </c>
      <c r="J68" s="3">
        <f t="shared" si="5"/>
        <v>0.1105265761656003</v>
      </c>
    </row>
    <row r="69" spans="5:10" s="1" customFormat="1" ht="15" customHeight="1">
      <c r="E69" s="10">
        <f t="shared" si="2"/>
        <v>0.6300000000000003</v>
      </c>
      <c r="F69" s="3">
        <f t="shared" si="3"/>
        <v>0.0015807588540364722</v>
      </c>
      <c r="G69" s="3">
        <f t="shared" si="6"/>
        <v>0.9382922509356517</v>
      </c>
      <c r="H69" s="3">
        <f t="shared" si="0"/>
        <v>0.1100490435207365</v>
      </c>
      <c r="I69" s="3">
        <f t="shared" si="1"/>
        <v>3.123498193268376E-05</v>
      </c>
      <c r="J69" s="3">
        <f t="shared" si="5"/>
        <v>0.11008027850266917</v>
      </c>
    </row>
    <row r="70" spans="5:10" s="1" customFormat="1" ht="15" customHeight="1">
      <c r="E70" s="10">
        <f t="shared" si="2"/>
        <v>0.6400000000000003</v>
      </c>
      <c r="F70" s="3">
        <f t="shared" si="3"/>
        <v>0.010946301319558696</v>
      </c>
      <c r="G70" s="3">
        <f t="shared" si="6"/>
        <v>0.9301437014151573</v>
      </c>
      <c r="H70" s="3">
        <f aca="true" t="shared" si="7" ref="H70:H133">0.5*$C$6*G70*G70</f>
        <v>0.10814591316028617</v>
      </c>
      <c r="I70" s="3">
        <f aca="true" t="shared" si="8" ref="I70:I133">0.5*$C$5*F70*F70</f>
        <v>0.0014977689072321555</v>
      </c>
      <c r="J70" s="3">
        <f t="shared" si="5"/>
        <v>0.10964368206751833</v>
      </c>
    </row>
    <row r="71" spans="5:10" s="1" customFormat="1" ht="15" customHeight="1">
      <c r="E71" s="10">
        <f aca="true" t="shared" si="9" ref="E71:E134">E70+$C$8</f>
        <v>0.6500000000000004</v>
      </c>
      <c r="F71" s="3">
        <f aca="true" t="shared" si="10" ref="F71:F134">($C$7-$D$14*E71)*SIN($C$10*E71)</f>
        <v>0.020183632882339618</v>
      </c>
      <c r="G71" s="3">
        <f aca="true" t="shared" si="11" ref="G71:G102">(F72-F70)/(2*$C$8)</f>
        <v>0.9127235341275263</v>
      </c>
      <c r="H71" s="3">
        <f t="shared" si="7"/>
        <v>0.1041330312187802</v>
      </c>
      <c r="I71" s="3">
        <f t="shared" si="8"/>
        <v>0.0050922379541132635</v>
      </c>
      <c r="J71" s="3">
        <f aca="true" t="shared" si="12" ref="J71:J134">H71+I71</f>
        <v>0.10922526917289346</v>
      </c>
    </row>
    <row r="72" spans="5:10" s="1" customFormat="1" ht="15" customHeight="1">
      <c r="E72" s="10">
        <f t="shared" si="9"/>
        <v>0.6600000000000004</v>
      </c>
      <c r="F72" s="3">
        <f t="shared" si="10"/>
        <v>0.029200772002109222</v>
      </c>
      <c r="G72" s="3">
        <f t="shared" si="11"/>
        <v>0.8862244717297935</v>
      </c>
      <c r="H72" s="3">
        <f t="shared" si="7"/>
        <v>0.09817422678659393</v>
      </c>
      <c r="I72" s="3">
        <f t="shared" si="8"/>
        <v>0.010658563568989572</v>
      </c>
      <c r="J72" s="3">
        <f t="shared" si="12"/>
        <v>0.1088327903555835</v>
      </c>
    </row>
    <row r="73" spans="5:10" s="1" customFormat="1" ht="15" customHeight="1">
      <c r="E73" s="10">
        <f t="shared" si="9"/>
        <v>0.6700000000000004</v>
      </c>
      <c r="F73" s="3">
        <f t="shared" si="10"/>
        <v>0.03790812231693549</v>
      </c>
      <c r="G73" s="3">
        <f t="shared" si="11"/>
        <v>0.8509295431698274</v>
      </c>
      <c r="H73" s="3">
        <f t="shared" si="7"/>
        <v>0.0905101359299014</v>
      </c>
      <c r="I73" s="3">
        <f t="shared" si="8"/>
        <v>0.01796282171994678</v>
      </c>
      <c r="J73" s="3">
        <f t="shared" si="12"/>
        <v>0.10847295764984818</v>
      </c>
    </row>
    <row r="74" spans="5:10" s="1" customFormat="1" ht="15" customHeight="1">
      <c r="E74" s="10">
        <f t="shared" si="9"/>
        <v>0.6800000000000004</v>
      </c>
      <c r="F74" s="3">
        <f t="shared" si="10"/>
        <v>0.04621936286550577</v>
      </c>
      <c r="G74" s="3">
        <f t="shared" si="11"/>
        <v>0.8072090733160074</v>
      </c>
      <c r="H74" s="3">
        <f t="shared" si="7"/>
        <v>0.08144831100546093</v>
      </c>
      <c r="I74" s="3">
        <f t="shared" si="8"/>
        <v>0.026702868796166172</v>
      </c>
      <c r="J74" s="3">
        <f t="shared" si="12"/>
        <v>0.10815117980162711</v>
      </c>
    </row>
    <row r="75" spans="5:10" s="1" customFormat="1" ht="15" customHeight="1">
      <c r="E75" s="10">
        <f t="shared" si="9"/>
        <v>0.6900000000000004</v>
      </c>
      <c r="F75" s="3">
        <f t="shared" si="10"/>
        <v>0.05405230378325564</v>
      </c>
      <c r="G75" s="3">
        <f t="shared" si="11"/>
        <v>0.7555168062446719</v>
      </c>
      <c r="H75" s="3">
        <f t="shared" si="7"/>
        <v>0.07135070556476864</v>
      </c>
      <c r="I75" s="3">
        <f t="shared" si="8"/>
        <v>0.036520644303466895</v>
      </c>
      <c r="J75" s="3">
        <f t="shared" si="12"/>
        <v>0.10787134986823553</v>
      </c>
    </row>
    <row r="76" spans="5:10" s="1" customFormat="1" ht="15" customHeight="1">
      <c r="E76" s="10">
        <f t="shared" si="9"/>
        <v>0.7000000000000004</v>
      </c>
      <c r="F76" s="3">
        <f t="shared" si="10"/>
        <v>0.06132969899039921</v>
      </c>
      <c r="G76" s="3">
        <f t="shared" si="11"/>
        <v>0.6963852026841605</v>
      </c>
      <c r="H76" s="3">
        <f t="shared" si="7"/>
        <v>0.06061904381468241</v>
      </c>
      <c r="I76" s="3">
        <f t="shared" si="8"/>
        <v>0.04701664972816217</v>
      </c>
      <c r="J76" s="3">
        <f t="shared" si="12"/>
        <v>0.10763569354284458</v>
      </c>
    </row>
    <row r="77" spans="5:10" s="1" customFormat="1" ht="15" customHeight="1">
      <c r="E77" s="10">
        <f t="shared" si="9"/>
        <v>0.7100000000000004</v>
      </c>
      <c r="F77" s="3">
        <f t="shared" si="10"/>
        <v>0.06798000783693885</v>
      </c>
      <c r="G77" s="3">
        <f t="shared" si="11"/>
        <v>0.6304199602894078</v>
      </c>
      <c r="H77" s="3">
        <f t="shared" si="7"/>
        <v>0.04967866579141232</v>
      </c>
      <c r="I77" s="3">
        <f t="shared" si="8"/>
        <v>0.05776601831887834</v>
      </c>
      <c r="J77" s="3">
        <f t="shared" si="12"/>
        <v>0.10744468411029066</v>
      </c>
    </row>
    <row r="78" spans="5:10" s="1" customFormat="1" ht="15" customHeight="1">
      <c r="E78" s="10">
        <f t="shared" si="9"/>
        <v>0.7200000000000004</v>
      </c>
      <c r="F78" s="3">
        <f t="shared" si="10"/>
        <v>0.07393809819618737</v>
      </c>
      <c r="G78" s="3">
        <f t="shared" si="11"/>
        <v>0.558293813092936</v>
      </c>
      <c r="H78" s="3">
        <f t="shared" si="7"/>
        <v>0.03896149771723127</v>
      </c>
      <c r="I78" s="3">
        <f t="shared" si="8"/>
        <v>0.06833552956086307</v>
      </c>
      <c r="J78" s="3">
        <f t="shared" si="12"/>
        <v>0.10729702727809434</v>
      </c>
    </row>
    <row r="79" spans="5:10" s="1" customFormat="1" ht="15" customHeight="1">
      <c r="E79" s="10">
        <f t="shared" si="9"/>
        <v>0.7300000000000004</v>
      </c>
      <c r="F79" s="3">
        <f t="shared" si="10"/>
        <v>0.07914588409879757</v>
      </c>
      <c r="G79" s="3">
        <f t="shared" si="11"/>
        <v>0.4807396735709866</v>
      </c>
      <c r="H79" s="3">
        <f t="shared" si="7"/>
        <v>0.028888829218142346</v>
      </c>
      <c r="I79" s="3">
        <f t="shared" si="8"/>
        <v>0.07830088712225372</v>
      </c>
      <c r="J79" s="3">
        <f t="shared" si="12"/>
        <v>0.10718971634039606</v>
      </c>
    </row>
    <row r="80" spans="5:10" s="1" customFormat="1" ht="15" customHeight="1">
      <c r="E80" s="10">
        <f t="shared" si="9"/>
        <v>0.7400000000000004</v>
      </c>
      <c r="F80" s="3">
        <f t="shared" si="10"/>
        <v>0.0835528916676071</v>
      </c>
      <c r="G80" s="3">
        <f t="shared" si="11"/>
        <v>0.39854318720782267</v>
      </c>
      <c r="H80" s="3">
        <f t="shared" si="7"/>
        <v>0.0198545840087212</v>
      </c>
      <c r="I80" s="3">
        <f t="shared" si="8"/>
        <v>0.08726357132523609</v>
      </c>
      <c r="J80" s="3">
        <f t="shared" si="12"/>
        <v>0.10711815533395729</v>
      </c>
    </row>
    <row r="81" spans="5:10" s="1" customFormat="1" ht="15" customHeight="1">
      <c r="E81" s="10">
        <f t="shared" si="9"/>
        <v>0.7500000000000004</v>
      </c>
      <c r="F81" s="3">
        <f t="shared" si="10"/>
        <v>0.08711674784295402</v>
      </c>
      <c r="G81" s="3">
        <f t="shared" si="11"/>
        <v>0.3125347751737166</v>
      </c>
      <c r="H81" s="3">
        <f t="shared" si="7"/>
        <v>0.012209748211610697</v>
      </c>
      <c r="I81" s="3">
        <f t="shared" si="8"/>
        <v>0.09486659693416043</v>
      </c>
      <c r="J81" s="3">
        <f t="shared" si="12"/>
        <v>0.10707634514577112</v>
      </c>
    </row>
    <row r="82" spans="5:10" s="1" customFormat="1" ht="15" customHeight="1">
      <c r="E82" s="10">
        <f t="shared" si="9"/>
        <v>0.7600000000000005</v>
      </c>
      <c r="F82" s="3">
        <f t="shared" si="10"/>
        <v>0.08980358717108143</v>
      </c>
      <c r="G82" s="3">
        <f t="shared" si="11"/>
        <v>0.22358124569679116</v>
      </c>
      <c r="H82" s="3">
        <f t="shared" si="7"/>
        <v>0.006248571678416112</v>
      </c>
      <c r="I82" s="3">
        <f t="shared" si="8"/>
        <v>0.10080855335992527</v>
      </c>
      <c r="J82" s="3">
        <f t="shared" si="12"/>
        <v>0.10705712503834137</v>
      </c>
    </row>
    <row r="83" spans="5:10" s="1" customFormat="1" ht="15" customHeight="1">
      <c r="E83" s="10">
        <f t="shared" si="9"/>
        <v>0.7700000000000005</v>
      </c>
      <c r="F83" s="3">
        <f t="shared" si="10"/>
        <v>0.09158837275688984</v>
      </c>
      <c r="G83" s="3">
        <f t="shared" si="11"/>
        <v>0.13257705885766358</v>
      </c>
      <c r="H83" s="3">
        <f t="shared" si="7"/>
        <v>0.002197084566918549</v>
      </c>
      <c r="I83" s="3">
        <f t="shared" si="8"/>
        <v>0.10485537530318753</v>
      </c>
      <c r="J83" s="3">
        <f t="shared" si="12"/>
        <v>0.10705245987010609</v>
      </c>
    </row>
    <row r="84" spans="5:10" s="1" customFormat="1" ht="15" customHeight="1">
      <c r="E84" s="10">
        <f t="shared" si="9"/>
        <v>0.7800000000000005</v>
      </c>
      <c r="F84" s="3">
        <f t="shared" si="10"/>
        <v>0.0924551283482347</v>
      </c>
      <c r="G84" s="3">
        <f t="shared" si="11"/>
        <v>0.04043533282899192</v>
      </c>
      <c r="H84" s="3">
        <f t="shared" si="7"/>
        <v>0.00020437701762391898</v>
      </c>
      <c r="I84" s="3">
        <f t="shared" si="8"/>
        <v>0.10684938447360691</v>
      </c>
      <c r="J84" s="3">
        <f t="shared" si="12"/>
        <v>0.10705376149123083</v>
      </c>
    </row>
    <row r="85" spans="5:10" s="1" customFormat="1" ht="15" customHeight="1">
      <c r="E85" s="10">
        <f t="shared" si="9"/>
        <v>0.7900000000000005</v>
      </c>
      <c r="F85" s="3">
        <f t="shared" si="10"/>
        <v>0.09239707941346968</v>
      </c>
      <c r="G85" s="3">
        <f t="shared" si="11"/>
        <v>-0.05192131801171479</v>
      </c>
      <c r="H85" s="3">
        <f t="shared" si="7"/>
        <v>0.00033697790800920236</v>
      </c>
      <c r="I85" s="3">
        <f t="shared" si="8"/>
        <v>0.10671525355173778</v>
      </c>
      <c r="J85" s="3">
        <f t="shared" si="12"/>
        <v>0.10705223145974697</v>
      </c>
    </row>
    <row r="86" spans="5:10" s="1" customFormat="1" ht="15" customHeight="1">
      <c r="E86" s="10">
        <f t="shared" si="9"/>
        <v>0.8000000000000005</v>
      </c>
      <c r="F86" s="3">
        <f t="shared" si="10"/>
        <v>0.0914167019880004</v>
      </c>
      <c r="G86" s="3">
        <f t="shared" si="11"/>
        <v>-0.14357002117070528</v>
      </c>
      <c r="H86" s="3">
        <f t="shared" si="7"/>
        <v>0.002576543872369595</v>
      </c>
      <c r="I86" s="3">
        <f t="shared" si="8"/>
        <v>0.10446266752953597</v>
      </c>
      <c r="J86" s="3">
        <f t="shared" si="12"/>
        <v>0.10703921140190556</v>
      </c>
    </row>
    <row r="87" spans="5:10" s="1" customFormat="1" ht="15" customHeight="1">
      <c r="E87" s="10">
        <f t="shared" si="9"/>
        <v>0.8100000000000005</v>
      </c>
      <c r="F87" s="3">
        <f t="shared" si="10"/>
        <v>0.08952567899005558</v>
      </c>
      <c r="G87" s="3">
        <f t="shared" si="11"/>
        <v>-0.23359686782793432</v>
      </c>
      <c r="H87" s="3">
        <f t="shared" si="7"/>
        <v>0.006820937082377677</v>
      </c>
      <c r="I87" s="3">
        <f t="shared" si="8"/>
        <v>0.10018558998288099</v>
      </c>
      <c r="J87" s="3">
        <f t="shared" si="12"/>
        <v>0.10700652706525866</v>
      </c>
    </row>
    <row r="88" spans="5:10" s="1" customFormat="1" ht="15" customHeight="1">
      <c r="E88" s="10">
        <f t="shared" si="9"/>
        <v>0.8200000000000005</v>
      </c>
      <c r="F88" s="3">
        <f t="shared" si="10"/>
        <v>0.08674476463144172</v>
      </c>
      <c r="G88" s="3">
        <f t="shared" si="11"/>
        <v>-0.3211060261797377</v>
      </c>
      <c r="H88" s="3">
        <f t="shared" si="7"/>
        <v>0.0128886350061178</v>
      </c>
      <c r="I88" s="3">
        <f t="shared" si="8"/>
        <v>0.09405817738705279</v>
      </c>
      <c r="J88" s="3">
        <f t="shared" si="12"/>
        <v>0.10694681239317058</v>
      </c>
    </row>
    <row r="89" spans="5:10" s="1" customFormat="1" ht="15" customHeight="1">
      <c r="E89" s="10">
        <f t="shared" si="9"/>
        <v>0.8300000000000005</v>
      </c>
      <c r="F89" s="3">
        <f t="shared" si="10"/>
        <v>0.08310355846646082</v>
      </c>
      <c r="G89" s="3">
        <f t="shared" si="11"/>
        <v>-0.4052286554579197</v>
      </c>
      <c r="H89" s="3">
        <f t="shared" si="7"/>
        <v>0.020526282900529175</v>
      </c>
      <c r="I89" s="3">
        <f t="shared" si="8"/>
        <v>0.0863275178723559</v>
      </c>
      <c r="J89" s="3">
        <f t="shared" si="12"/>
        <v>0.10685380077288507</v>
      </c>
    </row>
    <row r="90" spans="5:10" s="1" customFormat="1" ht="15" customHeight="1">
      <c r="E90" s="10">
        <f t="shared" si="9"/>
        <v>0.8400000000000005</v>
      </c>
      <c r="F90" s="3">
        <f t="shared" si="10"/>
        <v>0.07864019152228333</v>
      </c>
      <c r="G90" s="3">
        <f t="shared" si="11"/>
        <v>-0.4851315319273387</v>
      </c>
      <c r="H90" s="3">
        <f t="shared" si="7"/>
        <v>0.029419075408770808</v>
      </c>
      <c r="I90" s="3">
        <f t="shared" si="8"/>
        <v>0.07730349653326753</v>
      </c>
      <c r="J90" s="3">
        <f t="shared" si="12"/>
        <v>0.10672257194203834</v>
      </c>
    </row>
    <row r="91" spans="5:10" s="1" customFormat="1" ht="15" customHeight="1">
      <c r="E91" s="10">
        <f t="shared" si="9"/>
        <v>0.8500000000000005</v>
      </c>
      <c r="F91" s="3">
        <f t="shared" si="10"/>
        <v>0.07340092782791405</v>
      </c>
      <c r="G91" s="3">
        <f t="shared" si="11"/>
        <v>-0.5600253012251915</v>
      </c>
      <c r="H91" s="3">
        <f t="shared" si="7"/>
        <v>0.039203542251545806</v>
      </c>
      <c r="I91" s="3">
        <f t="shared" si="8"/>
        <v>0.06734620257498308</v>
      </c>
      <c r="J91" s="3">
        <f t="shared" si="12"/>
        <v>0.10654974482652889</v>
      </c>
    </row>
    <row r="92" spans="5:10" s="1" customFormat="1" ht="15" customHeight="1">
      <c r="E92" s="10">
        <f t="shared" si="9"/>
        <v>0.8600000000000005</v>
      </c>
      <c r="F92" s="3">
        <f t="shared" si="10"/>
        <v>0.0674396854977795</v>
      </c>
      <c r="G92" s="3">
        <f t="shared" si="11"/>
        <v>-0.6291722753162726</v>
      </c>
      <c r="H92" s="3">
        <f t="shared" si="7"/>
        <v>0.04948221900333195</v>
      </c>
      <c r="I92" s="3">
        <f t="shared" si="8"/>
        <v>0.05685138975049263</v>
      </c>
      <c r="J92" s="3">
        <f t="shared" si="12"/>
        <v>0.10633360875382458</v>
      </c>
    </row>
    <row r="93" spans="5:10" s="1" customFormat="1" ht="15" customHeight="1">
      <c r="E93" s="10">
        <f t="shared" si="9"/>
        <v>0.8700000000000006</v>
      </c>
      <c r="F93" s="3">
        <f t="shared" si="10"/>
        <v>0.060817482321588595</v>
      </c>
      <c r="G93" s="3">
        <f t="shared" si="11"/>
        <v>-0.6918936970589425</v>
      </c>
      <c r="H93" s="3">
        <f t="shared" si="7"/>
        <v>0.05983961100373647</v>
      </c>
      <c r="I93" s="3">
        <f t="shared" si="8"/>
        <v>0.046234576949209266</v>
      </c>
      <c r="J93" s="3">
        <f t="shared" si="12"/>
        <v>0.10607418795294574</v>
      </c>
    </row>
    <row r="94" spans="5:10" s="1" customFormat="1" ht="15" customHeight="1">
      <c r="E94" s="10">
        <f t="shared" si="9"/>
        <v>0.8800000000000006</v>
      </c>
      <c r="F94" s="3">
        <f t="shared" si="10"/>
        <v>0.05360181155660065</v>
      </c>
      <c r="G94" s="3">
        <f t="shared" si="11"/>
        <v>-0.7475764008575979</v>
      </c>
      <c r="H94" s="3">
        <f t="shared" si="7"/>
        <v>0.0698588093899</v>
      </c>
      <c r="I94" s="3">
        <f t="shared" si="8"/>
        <v>0.03591442752686658</v>
      </c>
      <c r="J94" s="3">
        <f t="shared" si="12"/>
        <v>0.10577323691676657</v>
      </c>
    </row>
    <row r="95" spans="5:10" s="1" customFormat="1" ht="15" customHeight="1">
      <c r="E95" s="10">
        <f t="shared" si="9"/>
        <v>0.8900000000000006</v>
      </c>
      <c r="F95" s="3">
        <f t="shared" si="10"/>
        <v>0.045865954304436636</v>
      </c>
      <c r="G95" s="3">
        <f t="shared" si="11"/>
        <v>-0.7956788040621224</v>
      </c>
      <c r="H95" s="3">
        <f t="shared" si="7"/>
        <v>0.07913809490421618</v>
      </c>
      <c r="I95" s="3">
        <f t="shared" si="8"/>
        <v>0.026296072053208372</v>
      </c>
      <c r="J95" s="3">
        <f t="shared" si="12"/>
        <v>0.10543416695742455</v>
      </c>
    </row>
    <row r="96" spans="5:10" s="1" customFormat="1" ht="15" customHeight="1">
      <c r="E96" s="10">
        <f t="shared" si="9"/>
        <v>0.9000000000000006</v>
      </c>
      <c r="F96" s="3">
        <f t="shared" si="10"/>
        <v>0.0376882354753582</v>
      </c>
      <c r="G96" s="3">
        <f t="shared" si="11"/>
        <v>-0.8357361706006017</v>
      </c>
      <c r="H96" s="3">
        <f t="shared" si="7"/>
        <v>0.08730686835626975</v>
      </c>
      <c r="I96" s="3">
        <f t="shared" si="8"/>
        <v>0.017755038665575602</v>
      </c>
      <c r="J96" s="3">
        <f t="shared" si="12"/>
        <v>0.10506190702184534</v>
      </c>
    </row>
    <row r="97" spans="5:10" s="1" customFormat="1" ht="15" customHeight="1">
      <c r="E97" s="10">
        <f t="shared" si="9"/>
        <v>0.9100000000000006</v>
      </c>
      <c r="F97" s="3">
        <f t="shared" si="10"/>
        <v>0.029151230892424603</v>
      </c>
      <c r="G97" s="3">
        <f t="shared" si="11"/>
        <v>-0.8673650957285114</v>
      </c>
      <c r="H97" s="3">
        <f t="shared" si="7"/>
        <v>0.09404027616101622</v>
      </c>
      <c r="I97" s="3">
        <f t="shared" si="8"/>
        <v>0.010622428281793132</v>
      </c>
      <c r="J97" s="3">
        <f t="shared" si="12"/>
        <v>0.10466270444280935</v>
      </c>
    </row>
    <row r="98" spans="5:10" s="1" customFormat="1" ht="15" customHeight="1">
      <c r="E98" s="10">
        <f t="shared" si="9"/>
        <v>0.9200000000000006</v>
      </c>
      <c r="F98" s="3">
        <f t="shared" si="10"/>
        <v>0.02034093356078797</v>
      </c>
      <c r="G98" s="3">
        <f t="shared" si="11"/>
        <v>-0.8902671686701903</v>
      </c>
      <c r="H98" s="3">
        <f t="shared" si="7"/>
        <v>0.09907195395150463</v>
      </c>
      <c r="I98" s="3">
        <f t="shared" si="8"/>
        <v>0.005171919726554879</v>
      </c>
      <c r="J98" s="3">
        <f t="shared" si="12"/>
        <v>0.10424387367805951</v>
      </c>
    </row>
    <row r="99" spans="5:10" s="1" customFormat="1" ht="15" customHeight="1">
      <c r="E99" s="10">
        <f t="shared" si="9"/>
        <v>0.9300000000000006</v>
      </c>
      <c r="F99" s="3">
        <f t="shared" si="10"/>
        <v>0.011345887519020798</v>
      </c>
      <c r="G99" s="3">
        <f t="shared" si="11"/>
        <v>-0.9042317782375582</v>
      </c>
      <c r="H99" s="3">
        <f t="shared" si="7"/>
        <v>0.10220438859683208</v>
      </c>
      <c r="I99" s="3">
        <f t="shared" si="8"/>
        <v>0.0016091145449283987</v>
      </c>
      <c r="J99" s="3">
        <f t="shared" si="12"/>
        <v>0.10381350314176048</v>
      </c>
    </row>
    <row r="100" spans="5:10" s="1" customFormat="1" ht="15" customHeight="1">
      <c r="E100" s="10">
        <f t="shared" si="9"/>
        <v>0.9400000000000006</v>
      </c>
      <c r="F100" s="3">
        <f t="shared" si="10"/>
        <v>0.0022562979960368064</v>
      </c>
      <c r="G100" s="3">
        <f t="shared" si="11"/>
        <v>-0.9091380351517271</v>
      </c>
      <c r="H100" s="3">
        <f t="shared" si="7"/>
        <v>0.10331649586994288</v>
      </c>
      <c r="I100" s="3">
        <f t="shared" si="8"/>
        <v>6.363600808649636E-05</v>
      </c>
      <c r="J100" s="3">
        <f t="shared" si="12"/>
        <v>0.10338013187802937</v>
      </c>
    </row>
    <row r="101" spans="5:10" s="1" customFormat="1" ht="15" customHeight="1">
      <c r="E101" s="10">
        <f t="shared" si="9"/>
        <v>0.9500000000000006</v>
      </c>
      <c r="F101" s="3">
        <f t="shared" si="10"/>
        <v>-0.006836873184013746</v>
      </c>
      <c r="G101" s="3">
        <f t="shared" si="11"/>
        <v>-0.9049557936790915</v>
      </c>
      <c r="H101" s="3">
        <f t="shared" si="7"/>
        <v>0.1023681235641693</v>
      </c>
      <c r="I101" s="3">
        <f t="shared" si="8"/>
        <v>0.0005842854366785783</v>
      </c>
      <c r="J101" s="3">
        <f t="shared" si="12"/>
        <v>0.10295240900084787</v>
      </c>
    </row>
    <row r="102" spans="5:10" s="1" customFormat="1" ht="15" customHeight="1">
      <c r="E102" s="10">
        <f t="shared" si="9"/>
        <v>0.9600000000000006</v>
      </c>
      <c r="F102" s="3">
        <f t="shared" si="10"/>
        <v>-0.015842817877545025</v>
      </c>
      <c r="G102" s="3">
        <f t="shared" si="11"/>
        <v>-0.8917457642352143</v>
      </c>
      <c r="H102" s="3">
        <f t="shared" si="7"/>
        <v>0.0994013135039308</v>
      </c>
      <c r="I102" s="3">
        <f t="shared" si="8"/>
        <v>0.0031374359787632532</v>
      </c>
      <c r="J102" s="3">
        <f t="shared" si="12"/>
        <v>0.10253874948269406</v>
      </c>
    </row>
    <row r="103" spans="5:10" s="1" customFormat="1" ht="15" customHeight="1">
      <c r="E103" s="10">
        <f t="shared" si="9"/>
        <v>0.9700000000000006</v>
      </c>
      <c r="F103" s="3">
        <f t="shared" si="10"/>
        <v>-0.024671788468718033</v>
      </c>
      <c r="G103" s="3">
        <f aca="true" t="shared" si="13" ref="G103:G134">(F104-F102)/(2*$C$8)</f>
        <v>-0.8696587177156406</v>
      </c>
      <c r="H103" s="3">
        <f t="shared" si="7"/>
        <v>0.09453828566235153</v>
      </c>
      <c r="I103" s="3">
        <f t="shared" si="8"/>
        <v>0.0076087143280646015</v>
      </c>
      <c r="J103" s="3">
        <f t="shared" si="12"/>
        <v>0.10214699999041614</v>
      </c>
    </row>
    <row r="104" spans="5:10" s="1" customFormat="1" ht="15" customHeight="1">
      <c r="E104" s="10">
        <f t="shared" si="9"/>
        <v>0.9800000000000006</v>
      </c>
      <c r="F104" s="3">
        <f t="shared" si="10"/>
        <v>-0.03323599223185784</v>
      </c>
      <c r="G104" s="3">
        <f t="shared" si="13"/>
        <v>-0.8389337913928816</v>
      </c>
      <c r="H104" s="3">
        <f t="shared" si="7"/>
        <v>0.08797623829260437</v>
      </c>
      <c r="I104" s="3">
        <f t="shared" si="8"/>
        <v>0.013807889745451432</v>
      </c>
      <c r="J104" s="3">
        <f t="shared" si="12"/>
        <v>0.1017841280380558</v>
      </c>
    </row>
    <row r="105" spans="5:10" s="1" customFormat="1" ht="15" customHeight="1">
      <c r="E105" s="10">
        <f t="shared" si="9"/>
        <v>0.9900000000000007</v>
      </c>
      <c r="F105" s="3">
        <f t="shared" si="10"/>
        <v>-0.041450464296575666</v>
      </c>
      <c r="G105" s="3">
        <f t="shared" si="13"/>
        <v>-0.7998959151815335</v>
      </c>
      <c r="H105" s="3">
        <f t="shared" si="7"/>
        <v>0.07997918439051287</v>
      </c>
      <c r="I105" s="3">
        <f t="shared" si="8"/>
        <v>0.021476762380021174</v>
      </c>
      <c r="J105" s="3">
        <f t="shared" si="12"/>
        <v>0.10145594677053404</v>
      </c>
    </row>
    <row r="106" spans="5:10" s="1" customFormat="1" ht="15" customHeight="1">
      <c r="E106" s="10">
        <f t="shared" si="9"/>
        <v>1.0000000000000007</v>
      </c>
      <c r="F106" s="3">
        <f t="shared" si="10"/>
        <v>-0.049233910535488506</v>
      </c>
      <c r="G106" s="3">
        <f t="shared" si="13"/>
        <v>-0.7529523858292922</v>
      </c>
      <c r="H106" s="3">
        <f t="shared" si="7"/>
        <v>0.07086716191575292</v>
      </c>
      <c r="I106" s="3">
        <f t="shared" si="8"/>
        <v>0.030299724332706075</v>
      </c>
      <c r="J106" s="3">
        <f t="shared" si="12"/>
        <v>0.10116688624845899</v>
      </c>
    </row>
    <row r="107" spans="5:10" s="1" customFormat="1" ht="15" customHeight="1">
      <c r="E107" s="10">
        <f t="shared" si="9"/>
        <v>1.0100000000000007</v>
      </c>
      <c r="F107" s="3">
        <f t="shared" si="10"/>
        <v>-0.05650951201316151</v>
      </c>
      <c r="G107" s="3">
        <f t="shared" si="13"/>
        <v>-0.6985886250542382</v>
      </c>
      <c r="H107" s="3">
        <f t="shared" si="7"/>
        <v>0.06100325838189638</v>
      </c>
      <c r="I107" s="3">
        <f t="shared" si="8"/>
        <v>0.03991656184957056</v>
      </c>
      <c r="J107" s="3">
        <f t="shared" si="12"/>
        <v>0.10091982023146695</v>
      </c>
    </row>
    <row r="108" spans="5:10" s="1" customFormat="1" ht="15" customHeight="1">
      <c r="E108" s="10">
        <f t="shared" si="9"/>
        <v>1.0200000000000007</v>
      </c>
      <c r="F108" s="3">
        <f t="shared" si="10"/>
        <v>-0.06320568303657327</v>
      </c>
      <c r="G108" s="3">
        <f t="shared" si="13"/>
        <v>-0.637363165733025</v>
      </c>
      <c r="H108" s="3">
        <f t="shared" si="7"/>
        <v>0.050778975629152935</v>
      </c>
      <c r="I108" s="3">
        <f t="shared" si="8"/>
        <v>0.04993697960149708</v>
      </c>
      <c r="J108" s="3">
        <f t="shared" si="12"/>
        <v>0.10071595523065002</v>
      </c>
    </row>
    <row r="109" spans="5:10" s="1" customFormat="1" ht="15" customHeight="1">
      <c r="E109" s="10">
        <f t="shared" si="9"/>
        <v>1.0300000000000007</v>
      </c>
      <c r="F109" s="3">
        <f t="shared" si="10"/>
        <v>-0.06925677532782201</v>
      </c>
      <c r="G109" s="3">
        <f t="shared" si="13"/>
        <v>-0.5699019178713106</v>
      </c>
      <c r="H109" s="3">
        <f t="shared" si="7"/>
        <v>0.04059852449917476</v>
      </c>
      <c r="I109" s="3">
        <f t="shared" si="8"/>
        <v>0.05995626161010519</v>
      </c>
      <c r="J109" s="3">
        <f t="shared" si="12"/>
        <v>0.10055478610927995</v>
      </c>
    </row>
    <row r="110" spans="5:10" s="1" customFormat="1" ht="15" customHeight="1">
      <c r="E110" s="10">
        <f t="shared" si="9"/>
        <v>1.0400000000000007</v>
      </c>
      <c r="F110" s="3">
        <f t="shared" si="10"/>
        <v>-0.07460372139399948</v>
      </c>
      <c r="G110" s="3">
        <f t="shared" si="13"/>
        <v>-0.4968917731813946</v>
      </c>
      <c r="H110" s="3">
        <f t="shared" si="7"/>
        <v>0.03086267928191881</v>
      </c>
      <c r="I110" s="3">
        <f t="shared" si="8"/>
        <v>0.0695714405729187</v>
      </c>
      <c r="J110" s="3">
        <f t="shared" si="12"/>
        <v>0.10043411985483751</v>
      </c>
    </row>
    <row r="111" spans="5:10" s="1" customFormat="1" ht="15" customHeight="1">
      <c r="E111" s="10">
        <f t="shared" si="9"/>
        <v>1.0500000000000007</v>
      </c>
      <c r="F111" s="3">
        <f t="shared" si="10"/>
        <v>-0.0791946107914499</v>
      </c>
      <c r="G111" s="3">
        <f t="shared" si="13"/>
        <v>-0.41907361358202305</v>
      </c>
      <c r="H111" s="3">
        <f t="shared" si="7"/>
        <v>0.021952836700086846</v>
      </c>
      <c r="I111" s="3">
        <f t="shared" si="8"/>
        <v>0.07839732973011541</v>
      </c>
      <c r="J111" s="3">
        <f t="shared" si="12"/>
        <v>0.10035016643020225</v>
      </c>
    </row>
    <row r="112" spans="5:10" s="1" customFormat="1" ht="15" customHeight="1">
      <c r="E112" s="10">
        <f t="shared" si="9"/>
        <v>1.0600000000000007</v>
      </c>
      <c r="F112" s="3">
        <f t="shared" si="10"/>
        <v>-0.08298519366563994</v>
      </c>
      <c r="G112" s="3">
        <f t="shared" si="13"/>
        <v>-0.3372347947591309</v>
      </c>
      <c r="H112" s="3">
        <f t="shared" si="7"/>
        <v>0.01421591334952914</v>
      </c>
      <c r="I112" s="3">
        <f t="shared" si="8"/>
        <v>0.0860817795965471</v>
      </c>
      <c r="J112" s="3">
        <f t="shared" si="12"/>
        <v>0.10029769294607624</v>
      </c>
    </row>
    <row r="113" spans="5:10" s="1" customFormat="1" ht="15" customHeight="1">
      <c r="E113" s="10">
        <f t="shared" si="9"/>
        <v>1.0700000000000007</v>
      </c>
      <c r="F113" s="3">
        <f t="shared" si="10"/>
        <v>-0.08593930668663252</v>
      </c>
      <c r="G113" s="3">
        <f t="shared" si="13"/>
        <v>-0.2522011810263562</v>
      </c>
      <c r="H113" s="3">
        <f t="shared" si="7"/>
        <v>0.00795067946388611</v>
      </c>
      <c r="I113" s="3">
        <f t="shared" si="8"/>
        <v>0.0923195554222385</v>
      </c>
      <c r="J113" s="3">
        <f t="shared" si="12"/>
        <v>0.10027023488612462</v>
      </c>
    </row>
    <row r="114" spans="5:10" s="1" customFormat="1" ht="15" customHeight="1">
      <c r="E114" s="10">
        <f t="shared" si="9"/>
        <v>1.0800000000000007</v>
      </c>
      <c r="F114" s="3">
        <f t="shared" si="10"/>
        <v>-0.08802921728616707</v>
      </c>
      <c r="G114" s="3">
        <f t="shared" si="13"/>
        <v>-0.16482881205088715</v>
      </c>
      <c r="H114" s="3">
        <f t="shared" si="7"/>
        <v>0.003396067160263335</v>
      </c>
      <c r="I114" s="3">
        <f t="shared" si="8"/>
        <v>0.09686428870019018</v>
      </c>
      <c r="J114" s="3">
        <f t="shared" si="12"/>
        <v>0.10026035586045351</v>
      </c>
    </row>
    <row r="115" spans="5:10" s="1" customFormat="1" ht="15" customHeight="1">
      <c r="E115" s="10">
        <f t="shared" si="9"/>
        <v>1.0900000000000007</v>
      </c>
      <c r="F115" s="3">
        <f t="shared" si="10"/>
        <v>-0.08923588292765026</v>
      </c>
      <c r="G115" s="3">
        <f t="shared" si="13"/>
        <v>-0.07599528552242191</v>
      </c>
      <c r="H115" s="3">
        <f t="shared" si="7"/>
        <v>0.0007219104277043036</v>
      </c>
      <c r="I115" s="3">
        <f t="shared" si="8"/>
        <v>0.09953803502346631</v>
      </c>
      <c r="J115" s="3">
        <f t="shared" si="12"/>
        <v>0.10025994545117062</v>
      </c>
    </row>
    <row r="116" spans="5:10" s="1" customFormat="1" ht="15" customHeight="1">
      <c r="E116" s="10">
        <f t="shared" si="9"/>
        <v>1.1000000000000008</v>
      </c>
      <c r="F116" s="3">
        <f t="shared" si="10"/>
        <v>-0.08954912299661551</v>
      </c>
      <c r="G116" s="3">
        <f t="shared" si="13"/>
        <v>0.013409057493125182</v>
      </c>
      <c r="H116" s="3">
        <f t="shared" si="7"/>
        <v>2.2475352856742073E-05</v>
      </c>
      <c r="I116" s="3">
        <f t="shared" si="8"/>
        <v>0.10023806786828715</v>
      </c>
      <c r="J116" s="3">
        <f t="shared" si="12"/>
        <v>0.10026054322114389</v>
      </c>
    </row>
    <row r="117" spans="5:10" s="1" customFormat="1" ht="15" customHeight="1">
      <c r="E117" s="10">
        <f t="shared" si="9"/>
        <v>1.1100000000000008</v>
      </c>
      <c r="F117" s="3">
        <f t="shared" si="10"/>
        <v>-0.08896770177778776</v>
      </c>
      <c r="G117" s="3">
        <f t="shared" si="13"/>
        <v>0.10249005598269786</v>
      </c>
      <c r="H117" s="3">
        <f t="shared" si="7"/>
        <v>0.0013130264469170677</v>
      </c>
      <c r="I117" s="3">
        <f t="shared" si="8"/>
        <v>0.09894064949526725</v>
      </c>
      <c r="J117" s="3">
        <f t="shared" si="12"/>
        <v>0.10025367594218432</v>
      </c>
    </row>
    <row r="118" spans="5:10" s="1" customFormat="1" ht="15" customHeight="1">
      <c r="E118" s="10">
        <f t="shared" si="9"/>
        <v>1.1200000000000008</v>
      </c>
      <c r="F118" s="3">
        <f t="shared" si="10"/>
        <v>-0.08749932187696155</v>
      </c>
      <c r="G118" s="3">
        <f t="shared" si="13"/>
        <v>0.19035867176389887</v>
      </c>
      <c r="H118" s="3">
        <f t="shared" si="7"/>
        <v>0.004529552989464473</v>
      </c>
      <c r="I118" s="3">
        <f t="shared" si="8"/>
        <v>0.09570164161160152</v>
      </c>
      <c r="J118" s="3">
        <f t="shared" si="12"/>
        <v>0.100231194601066</v>
      </c>
    </row>
    <row r="119" spans="5:10" s="1" customFormat="1" ht="15" customHeight="1">
      <c r="E119" s="10">
        <f t="shared" si="9"/>
        <v>1.1300000000000008</v>
      </c>
      <c r="F119" s="3">
        <f t="shared" si="10"/>
        <v>-0.08516052834250978</v>
      </c>
      <c r="G119" s="3">
        <f t="shared" si="13"/>
        <v>0.2761398621721332</v>
      </c>
      <c r="H119" s="3">
        <f t="shared" si="7"/>
        <v>0.00953165293505559</v>
      </c>
      <c r="I119" s="3">
        <f t="shared" si="8"/>
        <v>0.09065394484469265</v>
      </c>
      <c r="J119" s="3">
        <f t="shared" si="12"/>
        <v>0.10018559777974824</v>
      </c>
    </row>
    <row r="120" spans="5:10" s="1" customFormat="1" ht="15" customHeight="1">
      <c r="E120" s="10">
        <f t="shared" si="9"/>
        <v>1.1400000000000008</v>
      </c>
      <c r="F120" s="3">
        <f t="shared" si="10"/>
        <v>-0.08197652463351889</v>
      </c>
      <c r="G120" s="3">
        <f t="shared" si="13"/>
        <v>0.35898129410691576</v>
      </c>
      <c r="H120" s="3">
        <f t="shared" si="7"/>
        <v>0.016108446189834494</v>
      </c>
      <c r="I120" s="3">
        <f t="shared" si="8"/>
        <v>0.0840018823873741</v>
      </c>
      <c r="J120" s="3">
        <f t="shared" si="12"/>
        <v>0.1001103285772086</v>
      </c>
    </row>
    <row r="121" spans="5:10" s="1" customFormat="1" ht="15" customHeight="1">
      <c r="E121" s="10">
        <f t="shared" si="9"/>
        <v>1.1500000000000008</v>
      </c>
      <c r="F121" s="3">
        <f t="shared" si="10"/>
        <v>-0.07798090246037147</v>
      </c>
      <c r="G121" s="3">
        <f t="shared" si="13"/>
        <v>0.4380618126601808</v>
      </c>
      <c r="H121" s="3">
        <f t="shared" si="7"/>
        <v>0.023987268963890418</v>
      </c>
      <c r="I121" s="3">
        <f t="shared" si="8"/>
        <v>0.0760127643566746</v>
      </c>
      <c r="J121" s="3">
        <f t="shared" si="12"/>
        <v>0.10000003332056502</v>
      </c>
    </row>
    <row r="122" spans="5:10" s="1" customFormat="1" ht="15" customHeight="1">
      <c r="E122" s="10">
        <f t="shared" si="9"/>
        <v>1.1600000000000008</v>
      </c>
      <c r="F122" s="3">
        <f t="shared" si="10"/>
        <v>-0.07321528838031527</v>
      </c>
      <c r="G122" s="3">
        <f t="shared" si="13"/>
        <v>0.5125995801864354</v>
      </c>
      <c r="H122" s="3">
        <f t="shared" si="7"/>
        <v>0.03284479120091372</v>
      </c>
      <c r="I122" s="3">
        <f t="shared" si="8"/>
        <v>0.0670059806576591</v>
      </c>
      <c r="J122" s="3">
        <f t="shared" si="12"/>
        <v>0.09985077185857283</v>
      </c>
    </row>
    <row r="123" spans="5:10" s="1" customFormat="1" ht="15" customHeight="1">
      <c r="E123" s="10">
        <f t="shared" si="9"/>
        <v>1.1700000000000008</v>
      </c>
      <c r="F123" s="3">
        <f t="shared" si="10"/>
        <v>-0.06772891085664276</v>
      </c>
      <c r="G123" s="3">
        <f t="shared" si="13"/>
        <v>0.5818598051477515</v>
      </c>
      <c r="H123" s="3">
        <f t="shared" si="7"/>
        <v>0.04232010410582242</v>
      </c>
      <c r="I123" s="3">
        <f t="shared" si="8"/>
        <v>0.05734006707283827</v>
      </c>
      <c r="J123" s="3">
        <f t="shared" si="12"/>
        <v>0.09966017117866069</v>
      </c>
    </row>
    <row r="124" spans="5:10" s="1" customFormat="1" ht="15" customHeight="1">
      <c r="E124" s="10">
        <f t="shared" si="9"/>
        <v>1.1800000000000008</v>
      </c>
      <c r="F124" s="3">
        <f t="shared" si="10"/>
        <v>-0.06157809227736024</v>
      </c>
      <c r="G124" s="3">
        <f t="shared" si="13"/>
        <v>0.645161984338986</v>
      </c>
      <c r="H124" s="3">
        <f t="shared" si="7"/>
        <v>0.05202924825452725</v>
      </c>
      <c r="I124" s="3">
        <f t="shared" si="8"/>
        <v>0.04739826810648866</v>
      </c>
      <c r="J124" s="3">
        <f t="shared" si="12"/>
        <v>0.0994275163610159</v>
      </c>
    </row>
    <row r="125" spans="5:10" s="1" customFormat="1" ht="15" customHeight="1">
      <c r="E125" s="10">
        <f t="shared" si="9"/>
        <v>1.1900000000000008</v>
      </c>
      <c r="F125" s="3">
        <f t="shared" si="10"/>
        <v>-0.05482567116986304</v>
      </c>
      <c r="G125" s="3">
        <f t="shared" si="13"/>
        <v>0.7018865871261181</v>
      </c>
      <c r="H125" s="3">
        <f t="shared" si="7"/>
        <v>0.061580597648443716</v>
      </c>
      <c r="I125" s="3">
        <f t="shared" si="8"/>
        <v>0.03757317774032439</v>
      </c>
      <c r="J125" s="3">
        <f t="shared" si="12"/>
        <v>0.0991537753887681</v>
      </c>
    </row>
    <row r="126" spans="5:10" s="1" customFormat="1" ht="15" customHeight="1">
      <c r="E126" s="10">
        <f t="shared" si="9"/>
        <v>1.2000000000000008</v>
      </c>
      <c r="F126" s="3">
        <f t="shared" si="10"/>
        <v>-0.04754036053483788</v>
      </c>
      <c r="G126" s="3">
        <f t="shared" si="13"/>
        <v>0.7514811160614421</v>
      </c>
      <c r="H126" s="3">
        <f t="shared" si="7"/>
        <v>0.07059048347461883</v>
      </c>
      <c r="I126" s="3">
        <f t="shared" si="8"/>
        <v>0.02825107349727964</v>
      </c>
      <c r="J126" s="3">
        <f t="shared" si="12"/>
        <v>0.09884155697189846</v>
      </c>
    </row>
    <row r="127" spans="5:10" s="1" customFormat="1" ht="15" customHeight="1">
      <c r="E127" s="10">
        <f t="shared" si="9"/>
        <v>1.2100000000000009</v>
      </c>
      <c r="F127" s="3">
        <f t="shared" si="10"/>
        <v>-0.0397960488486342</v>
      </c>
      <c r="G127" s="3">
        <f t="shared" si="13"/>
        <v>0.7934654846140292</v>
      </c>
      <c r="H127" s="3">
        <f t="shared" si="7"/>
        <v>0.07869843440922203</v>
      </c>
      <c r="I127" s="3">
        <f t="shared" si="8"/>
        <v>0.019796568799535993</v>
      </c>
      <c r="J127" s="3">
        <f t="shared" si="12"/>
        <v>0.09849500320875802</v>
      </c>
    </row>
    <row r="128" spans="5:10" s="1" customFormat="1" ht="15" customHeight="1">
      <c r="E128" s="10">
        <f t="shared" si="9"/>
        <v>1.2200000000000009</v>
      </c>
      <c r="F128" s="3">
        <f t="shared" si="10"/>
        <v>-0.031671050842557294</v>
      </c>
      <c r="G128" s="3">
        <f t="shared" si="13"/>
        <v>0.8274366597082045</v>
      </c>
      <c r="H128" s="3">
        <f t="shared" si="7"/>
        <v>0.08558142822863386</v>
      </c>
      <c r="I128" s="3">
        <f t="shared" si="8"/>
        <v>0.012538193268398114</v>
      </c>
      <c r="J128" s="3">
        <f t="shared" si="12"/>
        <v>0.09811962149703198</v>
      </c>
    </row>
    <row r="129" spans="5:10" s="1" customFormat="1" ht="15" customHeight="1">
      <c r="E129" s="10">
        <f t="shared" si="9"/>
        <v>1.2300000000000009</v>
      </c>
      <c r="F129" s="3">
        <f t="shared" si="10"/>
        <v>-0.023247315654470108</v>
      </c>
      <c r="G129" s="3">
        <f t="shared" si="13"/>
        <v>0.8530725242254107</v>
      </c>
      <c r="H129" s="3">
        <f t="shared" si="7"/>
        <v>0.09096659144853923</v>
      </c>
      <c r="I129" s="3">
        <f t="shared" si="8"/>
        <v>0.006755471064232137</v>
      </c>
      <c r="J129" s="3">
        <f t="shared" si="12"/>
        <v>0.09772206251277137</v>
      </c>
    </row>
    <row r="130" spans="5:10" s="1" customFormat="1" ht="15" customHeight="1">
      <c r="E130" s="10">
        <f t="shared" si="9"/>
        <v>1.2400000000000009</v>
      </c>
      <c r="F130" s="3">
        <f t="shared" si="10"/>
        <v>-0.01460960035804908</v>
      </c>
      <c r="G130" s="3">
        <f t="shared" si="13"/>
        <v>0.8701349225198164</v>
      </c>
      <c r="H130" s="3">
        <f t="shared" si="7"/>
        <v>0.09464184792357086</v>
      </c>
      <c r="I130" s="3">
        <f t="shared" si="8"/>
        <v>0.0026680052827738475</v>
      </c>
      <c r="J130" s="3">
        <f t="shared" si="12"/>
        <v>0.0973098532063447</v>
      </c>
    </row>
    <row r="131" spans="5:10" s="1" customFormat="1" ht="15" customHeight="1">
      <c r="E131" s="10">
        <f t="shared" si="9"/>
        <v>1.2500000000000009</v>
      </c>
      <c r="F131" s="3">
        <f t="shared" si="10"/>
        <v>-0.0058446172040737794</v>
      </c>
      <c r="G131" s="3">
        <f t="shared" si="13"/>
        <v>0.8784718602463262</v>
      </c>
      <c r="H131" s="3">
        <f t="shared" si="7"/>
        <v>0.0964641011555801</v>
      </c>
      <c r="I131" s="3">
        <f t="shared" si="8"/>
        <v>0.0004269943782769401</v>
      </c>
      <c r="J131" s="3">
        <f t="shared" si="12"/>
        <v>0.09689109553385704</v>
      </c>
    </row>
    <row r="132" spans="5:10" s="1" customFormat="1" ht="15" customHeight="1">
      <c r="E132" s="10">
        <f t="shared" si="9"/>
        <v>1.260000000000001</v>
      </c>
      <c r="F132" s="3">
        <f t="shared" si="10"/>
        <v>0.0029598368468774445</v>
      </c>
      <c r="G132" s="3">
        <f t="shared" si="13"/>
        <v>0.8780188383168663</v>
      </c>
      <c r="H132" s="3">
        <f t="shared" si="7"/>
        <v>0.09636463505491244</v>
      </c>
      <c r="I132" s="3">
        <f t="shared" si="8"/>
        <v>0.00010950792700166765</v>
      </c>
      <c r="J132" s="3">
        <f t="shared" si="12"/>
        <v>0.0964741429819141</v>
      </c>
    </row>
    <row r="133" spans="5:10" s="1" customFormat="1" ht="15" customHeight="1">
      <c r="E133" s="10">
        <f t="shared" si="9"/>
        <v>1.270000000000001</v>
      </c>
      <c r="F133" s="3">
        <f t="shared" si="10"/>
        <v>0.011715759562263546</v>
      </c>
      <c r="G133" s="3">
        <f t="shared" si="13"/>
        <v>0.8687993095021249</v>
      </c>
      <c r="H133" s="3">
        <f t="shared" si="7"/>
        <v>0.09435153002392113</v>
      </c>
      <c r="I133" s="3">
        <f t="shared" si="8"/>
        <v>0.0017157377765096213</v>
      </c>
      <c r="J133" s="3">
        <f t="shared" si="12"/>
        <v>0.09606726780043075</v>
      </c>
    </row>
    <row r="134" spans="5:10" s="1" customFormat="1" ht="15" customHeight="1">
      <c r="E134" s="10">
        <f t="shared" si="9"/>
        <v>1.280000000000001</v>
      </c>
      <c r="F134" s="3">
        <f t="shared" si="10"/>
        <v>0.020335823036919942</v>
      </c>
      <c r="G134" s="3">
        <f t="shared" si="13"/>
        <v>0.8509242549937034</v>
      </c>
      <c r="H134" s="3">
        <f aca="true" t="shared" si="14" ref="H134:H197">0.5*$C$6*G134*G134</f>
        <v>0.09050901096707364</v>
      </c>
      <c r="I134" s="3">
        <f aca="true" t="shared" si="15" ref="I134:I197">0.5*$C$5*F134*F134</f>
        <v>0.005169321232361548</v>
      </c>
      <c r="J134" s="3">
        <f t="shared" si="12"/>
        <v>0.0956783321994352</v>
      </c>
    </row>
    <row r="135" spans="5:10" s="1" customFormat="1" ht="15" customHeight="1">
      <c r="E135" s="10">
        <f aca="true" t="shared" si="16" ref="E135:E198">E134+$C$8</f>
        <v>1.290000000000001</v>
      </c>
      <c r="F135" s="3">
        <f aca="true" t="shared" si="17" ref="F135:F198">($C$7-$D$14*E135)*SIN($C$10*E135)</f>
        <v>0.02873424466213761</v>
      </c>
      <c r="G135" s="3">
        <f aca="true" t="shared" si="18" ref="G135:G166">(F136-F134)/(2*$C$8)</f>
        <v>0.824590887046792</v>
      </c>
      <c r="H135" s="3">
        <f t="shared" si="14"/>
        <v>0.0849937663750769</v>
      </c>
      <c r="I135" s="3">
        <f t="shared" si="15"/>
        <v>0.010320710203794797</v>
      </c>
      <c r="J135" s="3">
        <f aca="true" t="shared" si="19" ref="J135:J198">H135+I135</f>
        <v>0.0953144765788717</v>
      </c>
    </row>
    <row r="136" spans="5:10" s="1" customFormat="1" ht="15" customHeight="1">
      <c r="E136" s="10">
        <f t="shared" si="16"/>
        <v>1.300000000000001</v>
      </c>
      <c r="F136" s="3">
        <f t="shared" si="17"/>
        <v>0.03682764077785578</v>
      </c>
      <c r="G136" s="3">
        <f t="shared" si="18"/>
        <v>0.7900804925493119</v>
      </c>
      <c r="H136" s="3">
        <f t="shared" si="14"/>
        <v>0.07802839808837041</v>
      </c>
      <c r="I136" s="3">
        <f t="shared" si="15"/>
        <v>0.016953439065784826</v>
      </c>
      <c r="J136" s="3">
        <f t="shared" si="19"/>
        <v>0.09498183715415523</v>
      </c>
    </row>
    <row r="137" spans="5:10" s="1" customFormat="1" ht="15" customHeight="1">
      <c r="E137" s="10">
        <f t="shared" si="16"/>
        <v>1.310000000000001</v>
      </c>
      <c r="F137" s="3">
        <f t="shared" si="17"/>
        <v>0.04453585451312385</v>
      </c>
      <c r="G137" s="3">
        <f t="shared" si="18"/>
        <v>0.7477554409219344</v>
      </c>
      <c r="H137" s="3">
        <f t="shared" si="14"/>
        <v>0.06989227492854455</v>
      </c>
      <c r="I137" s="3">
        <f t="shared" si="15"/>
        <v>0.024793029215176676</v>
      </c>
      <c r="J137" s="3">
        <f t="shared" si="19"/>
        <v>0.09468530414372123</v>
      </c>
    </row>
    <row r="138" spans="5:10" s="1" customFormat="1" ht="15" customHeight="1">
      <c r="E138" s="10">
        <f t="shared" si="16"/>
        <v>1.320000000000001</v>
      </c>
      <c r="F138" s="3">
        <f t="shared" si="17"/>
        <v>0.05178274959629447</v>
      </c>
      <c r="G138" s="3">
        <f t="shared" si="18"/>
        <v>0.6980553880591444</v>
      </c>
      <c r="H138" s="3">
        <f t="shared" si="14"/>
        <v>0.06091016559980033</v>
      </c>
      <c r="I138" s="3">
        <f t="shared" si="15"/>
        <v>0.03351816444690669</v>
      </c>
      <c r="J138" s="3">
        <f t="shared" si="19"/>
        <v>0.09442833004670702</v>
      </c>
    </row>
    <row r="139" spans="5:10" s="1" customFormat="1" ht="15" customHeight="1">
      <c r="E139" s="10">
        <f t="shared" si="16"/>
        <v>1.330000000000001</v>
      </c>
      <c r="F139" s="3">
        <f t="shared" si="17"/>
        <v>0.05849696227430674</v>
      </c>
      <c r="G139" s="3">
        <f t="shared" si="18"/>
        <v>0.6414927159928123</v>
      </c>
      <c r="H139" s="3">
        <f t="shared" si="14"/>
        <v>0.051439113083979374</v>
      </c>
      <c r="I139" s="3">
        <f t="shared" si="15"/>
        <v>0.04277368244152082</v>
      </c>
      <c r="J139" s="3">
        <f t="shared" si="19"/>
        <v>0.09421279552550019</v>
      </c>
    </row>
    <row r="140" spans="5:10" s="1" customFormat="1" ht="15" customHeight="1">
      <c r="E140" s="10">
        <f t="shared" si="16"/>
        <v>1.340000000000001</v>
      </c>
      <c r="F140" s="3">
        <f t="shared" si="17"/>
        <v>0.06461260391615072</v>
      </c>
      <c r="G140" s="3">
        <f t="shared" si="18"/>
        <v>0.5786472555165688</v>
      </c>
      <c r="H140" s="3">
        <f t="shared" si="14"/>
        <v>0.04185408078960716</v>
      </c>
      <c r="I140" s="3">
        <f t="shared" si="15"/>
        <v>0.05218485731031718</v>
      </c>
      <c r="J140" s="3">
        <f t="shared" si="19"/>
        <v>0.09403893809992434</v>
      </c>
    </row>
    <row r="141" spans="5:10" s="1" customFormat="1" ht="15" customHeight="1">
      <c r="E141" s="10">
        <f t="shared" si="16"/>
        <v>1.350000000000001</v>
      </c>
      <c r="F141" s="3">
        <f t="shared" si="17"/>
        <v>0.07006990738463811</v>
      </c>
      <c r="G141" s="3">
        <f t="shared" si="18"/>
        <v>0.5101603460776705</v>
      </c>
      <c r="H141" s="3">
        <f t="shared" si="14"/>
        <v>0.03253294733876106</v>
      </c>
      <c r="I141" s="3">
        <f t="shared" si="15"/>
        <v>0.061372399011147036</v>
      </c>
      <c r="J141" s="3">
        <f t="shared" si="19"/>
        <v>0.0939053463499081</v>
      </c>
    </row>
    <row r="142" spans="5:10" s="1" customFormat="1" ht="15" customHeight="1">
      <c r="E142" s="10">
        <f t="shared" si="16"/>
        <v>1.360000000000001</v>
      </c>
      <c r="F142" s="3">
        <f t="shared" si="17"/>
        <v>0.07481581083770412</v>
      </c>
      <c r="G142" s="3">
        <f t="shared" si="18"/>
        <v>0.43672829375319133</v>
      </c>
      <c r="H142" s="3">
        <f t="shared" si="14"/>
        <v>0.023841450320571722</v>
      </c>
      <c r="I142" s="3">
        <f t="shared" si="15"/>
        <v>0.06996756939128908</v>
      </c>
      <c r="J142" s="3">
        <f t="shared" si="19"/>
        <v>0.0938090197118608</v>
      </c>
    </row>
    <row r="143" spans="5:10" s="1" customFormat="1" ht="15" customHeight="1">
      <c r="E143" s="10">
        <f t="shared" si="16"/>
        <v>1.370000000000001</v>
      </c>
      <c r="F143" s="3">
        <f t="shared" si="17"/>
        <v>0.07880447325970194</v>
      </c>
      <c r="G143" s="3">
        <f t="shared" si="18"/>
        <v>0.35909529401471973</v>
      </c>
      <c r="H143" s="3">
        <f t="shared" si="14"/>
        <v>0.01611867877293975</v>
      </c>
      <c r="I143" s="3">
        <f t="shared" si="15"/>
        <v>0.07762681257173848</v>
      </c>
      <c r="J143" s="3">
        <f t="shared" si="19"/>
        <v>0.09374549134467823</v>
      </c>
    </row>
    <row r="144" spans="5:10" s="1" customFormat="1" ht="15" customHeight="1">
      <c r="E144" s="10">
        <f t="shared" si="16"/>
        <v>1.380000000000001</v>
      </c>
      <c r="F144" s="3">
        <f t="shared" si="17"/>
        <v>0.08199771671799852</v>
      </c>
      <c r="G144" s="3">
        <f t="shared" si="18"/>
        <v>0.2780458911937587</v>
      </c>
      <c r="H144" s="3">
        <f t="shared" si="14"/>
        <v>0.009663689701216439</v>
      </c>
      <c r="I144" s="3">
        <f t="shared" si="15"/>
        <v>0.08404531933706418</v>
      </c>
      <c r="J144" s="3">
        <f t="shared" si="19"/>
        <v>0.09370900903828061</v>
      </c>
    </row>
    <row r="145" spans="5:10" s="1" customFormat="1" ht="15" customHeight="1">
      <c r="E145" s="10">
        <f t="shared" si="16"/>
        <v>1.390000000000001</v>
      </c>
      <c r="F145" s="3">
        <f t="shared" si="17"/>
        <v>0.08436539108357712</v>
      </c>
      <c r="G145" s="3">
        <f t="shared" si="18"/>
        <v>0.19439705103734342</v>
      </c>
      <c r="H145" s="3">
        <f t="shared" si="14"/>
        <v>0.004723776681501938</v>
      </c>
      <c r="I145" s="3">
        <f t="shared" si="15"/>
        <v>0.08896899015856141</v>
      </c>
      <c r="J145" s="3">
        <f t="shared" si="19"/>
        <v>0.09369276684006335</v>
      </c>
    </row>
    <row r="146" spans="5:10" s="1" customFormat="1" ht="15" customHeight="1">
      <c r="E146" s="10">
        <f t="shared" si="16"/>
        <v>1.400000000000001</v>
      </c>
      <c r="F146" s="3">
        <f t="shared" si="17"/>
        <v>0.08588565773874539</v>
      </c>
      <c r="G146" s="3">
        <f t="shared" si="18"/>
        <v>0.10898992644681679</v>
      </c>
      <c r="H146" s="3">
        <f t="shared" si="14"/>
        <v>0.0014848505083603167</v>
      </c>
      <c r="I146" s="3">
        <f t="shared" si="15"/>
        <v>0.09220432756521145</v>
      </c>
      <c r="J146" s="3">
        <f t="shared" si="19"/>
        <v>0.09368917807357177</v>
      </c>
    </row>
    <row r="147" spans="5:10" s="1" customFormat="1" ht="15" customHeight="1">
      <c r="E147" s="10">
        <f t="shared" si="16"/>
        <v>1.410000000000001</v>
      </c>
      <c r="F147" s="3">
        <f t="shared" si="17"/>
        <v>0.08654518961251345</v>
      </c>
      <c r="G147" s="3">
        <f t="shared" si="18"/>
        <v>0.022681399387350365</v>
      </c>
      <c r="H147" s="3">
        <f t="shared" si="14"/>
        <v>6.430573477106219E-05</v>
      </c>
      <c r="I147" s="3">
        <f t="shared" si="15"/>
        <v>0.09362587306332382</v>
      </c>
      <c r="J147" s="3">
        <f t="shared" si="19"/>
        <v>0.09369017879809488</v>
      </c>
    </row>
    <row r="148" spans="5:10" s="1" customFormat="1" ht="15" customHeight="1">
      <c r="E148" s="10">
        <f t="shared" si="16"/>
        <v>1.420000000000001</v>
      </c>
      <c r="F148" s="3">
        <f t="shared" si="17"/>
        <v>0.0863392857264924</v>
      </c>
      <c r="G148" s="3">
        <f t="shared" si="18"/>
        <v>-0.06366451598614487</v>
      </c>
      <c r="H148" s="3">
        <f t="shared" si="14"/>
        <v>0.0005066463244687619</v>
      </c>
      <c r="I148" s="3">
        <f t="shared" si="15"/>
        <v>0.09318090324701117</v>
      </c>
      <c r="J148" s="3">
        <f t="shared" si="19"/>
        <v>0.09368754957147993</v>
      </c>
    </row>
    <row r="149" spans="5:10" s="1" customFormat="1" ht="15" customHeight="1">
      <c r="E149" s="10">
        <f t="shared" si="16"/>
        <v>1.430000000000001</v>
      </c>
      <c r="F149" s="3">
        <f t="shared" si="17"/>
        <v>0.08527189929279055</v>
      </c>
      <c r="G149" s="3">
        <f t="shared" si="18"/>
        <v>-0.14918532273795054</v>
      </c>
      <c r="H149" s="3">
        <f t="shared" si="14"/>
        <v>0.002782032565053308</v>
      </c>
      <c r="I149" s="3">
        <f t="shared" si="15"/>
        <v>0.09089121011249768</v>
      </c>
      <c r="J149" s="3">
        <f t="shared" si="19"/>
        <v>0.09367324267755099</v>
      </c>
    </row>
    <row r="150" spans="5:10" s="1" customFormat="1" ht="15" customHeight="1">
      <c r="E150" s="10">
        <f t="shared" si="16"/>
        <v>1.440000000000001</v>
      </c>
      <c r="F150" s="3">
        <f t="shared" si="17"/>
        <v>0.08335557927173338</v>
      </c>
      <c r="G150" s="3">
        <f t="shared" si="18"/>
        <v>-0.2330286565087547</v>
      </c>
      <c r="H150" s="3">
        <f t="shared" si="14"/>
        <v>0.0067877943442843985</v>
      </c>
      <c r="I150" s="3">
        <f t="shared" si="15"/>
        <v>0.08685190744657785</v>
      </c>
      <c r="J150" s="3">
        <f t="shared" si="19"/>
        <v>0.09363970179086224</v>
      </c>
    </row>
    <row r="151" spans="5:10" s="1" customFormat="1" ht="15" customHeight="1">
      <c r="E151" s="10">
        <f t="shared" si="16"/>
        <v>1.450000000000001</v>
      </c>
      <c r="F151" s="3">
        <f t="shared" si="17"/>
        <v>0.08061132616261546</v>
      </c>
      <c r="G151" s="3">
        <f t="shared" si="18"/>
        <v>-0.31436078076360824</v>
      </c>
      <c r="H151" s="3">
        <f t="shared" si="14"/>
        <v>0.01235283756028817</v>
      </c>
      <c r="I151" s="3">
        <f t="shared" si="15"/>
        <v>0.08122732382119464</v>
      </c>
      <c r="J151" s="3">
        <f t="shared" si="19"/>
        <v>0.09358016138148281</v>
      </c>
    </row>
    <row r="152" spans="5:10" s="1" customFormat="1" ht="15" customHeight="1">
      <c r="E152" s="10">
        <f t="shared" si="16"/>
        <v>1.460000000000001</v>
      </c>
      <c r="F152" s="3">
        <f t="shared" si="17"/>
        <v>0.07706836365646122</v>
      </c>
      <c r="G152" s="3">
        <f t="shared" si="18"/>
        <v>-0.39237487726168013</v>
      </c>
      <c r="H152" s="3">
        <f t="shared" si="14"/>
        <v>0.019244755538264817</v>
      </c>
      <c r="I152" s="3">
        <f t="shared" si="15"/>
        <v>0.0742441584585569</v>
      </c>
      <c r="J152" s="3">
        <f t="shared" si="19"/>
        <v>0.09348891399682172</v>
      </c>
    </row>
    <row r="153" spans="5:10" s="1" customFormat="1" ht="15" customHeight="1">
      <c r="E153" s="10">
        <f t="shared" si="16"/>
        <v>1.470000000000001</v>
      </c>
      <c r="F153" s="3">
        <f t="shared" si="17"/>
        <v>0.07276382861738186</v>
      </c>
      <c r="G153" s="3">
        <f t="shared" si="18"/>
        <v>-0.4662990493113556</v>
      </c>
      <c r="H153" s="3">
        <f t="shared" si="14"/>
        <v>0.027179350423584252</v>
      </c>
      <c r="I153" s="3">
        <f t="shared" si="15"/>
        <v>0.06618218443824649</v>
      </c>
      <c r="J153" s="3">
        <f t="shared" si="19"/>
        <v>0.09336153486183074</v>
      </c>
    </row>
    <row r="154" spans="5:10" s="1" customFormat="1" ht="15" customHeight="1">
      <c r="E154" s="10">
        <f t="shared" si="16"/>
        <v>1.480000000000001</v>
      </c>
      <c r="F154" s="3">
        <f t="shared" si="17"/>
        <v>0.06774238267023411</v>
      </c>
      <c r="G154" s="3">
        <f t="shared" si="18"/>
        <v>-0.5354039584263455</v>
      </c>
      <c r="H154" s="3">
        <f t="shared" si="14"/>
        <v>0.03583217483732498</v>
      </c>
      <c r="I154" s="3">
        <f t="shared" si="15"/>
        <v>0.05736288012300543</v>
      </c>
      <c r="J154" s="3">
        <f t="shared" si="19"/>
        <v>0.09319505496033041</v>
      </c>
    </row>
    <row r="155" spans="5:10" s="1" customFormat="1" ht="15" customHeight="1">
      <c r="E155" s="10">
        <f t="shared" si="16"/>
        <v>1.490000000000001</v>
      </c>
      <c r="F155" s="3">
        <f t="shared" si="17"/>
        <v>0.06205574944885495</v>
      </c>
      <c r="G155" s="3">
        <f t="shared" si="18"/>
        <v>-0.5990100188381021</v>
      </c>
      <c r="H155" s="3">
        <f t="shared" si="14"/>
        <v>0.044851625333552934</v>
      </c>
      <c r="I155" s="3">
        <f t="shared" si="15"/>
        <v>0.04813645049573826</v>
      </c>
      <c r="J155" s="3">
        <f t="shared" si="19"/>
        <v>0.0929880758292912</v>
      </c>
    </row>
    <row r="156" spans="5:10" s="1" customFormat="1" ht="15" customHeight="1">
      <c r="E156" s="10">
        <f t="shared" si="16"/>
        <v>1.500000000000001</v>
      </c>
      <c r="F156" s="3">
        <f t="shared" si="17"/>
        <v>0.055762182293472067</v>
      </c>
      <c r="G156" s="3">
        <f t="shared" si="18"/>
        <v>-0.6564940789064749</v>
      </c>
      <c r="H156" s="3">
        <f t="shared" si="14"/>
        <v>0.05387305945490762</v>
      </c>
      <c r="I156" s="3">
        <f t="shared" si="15"/>
        <v>0.03886776217663012</v>
      </c>
      <c r="J156" s="3">
        <f t="shared" si="19"/>
        <v>0.09274082163153774</v>
      </c>
    </row>
    <row r="157" spans="5:10" s="1" customFormat="1" ht="15" customHeight="1">
      <c r="E157" s="10">
        <f t="shared" si="16"/>
        <v>1.5100000000000011</v>
      </c>
      <c r="F157" s="3">
        <f t="shared" si="17"/>
        <v>0.04892586787072545</v>
      </c>
      <c r="G157" s="3">
        <f t="shared" si="18"/>
        <v>-0.7072955237570948</v>
      </c>
      <c r="H157" s="3">
        <f t="shared" si="14"/>
        <v>0.06253336974085288</v>
      </c>
      <c r="I157" s="3">
        <f t="shared" si="15"/>
        <v>0.029921756836296057</v>
      </c>
      <c r="J157" s="3">
        <f t="shared" si="19"/>
        <v>0.09245512657714894</v>
      </c>
    </row>
    <row r="158" spans="5:10" s="1" customFormat="1" ht="15" customHeight="1">
      <c r="E158" s="10">
        <f t="shared" si="16"/>
        <v>1.5200000000000011</v>
      </c>
      <c r="F158" s="3">
        <f t="shared" si="17"/>
        <v>0.04161627181833017</v>
      </c>
      <c r="G158" s="3">
        <f t="shared" si="18"/>
        <v>-0.7509217394059263</v>
      </c>
      <c r="H158" s="3">
        <f t="shared" si="14"/>
        <v>0.07048543233905274</v>
      </c>
      <c r="I158" s="3">
        <f t="shared" si="15"/>
        <v>0.021648926000714275</v>
      </c>
      <c r="J158" s="3">
        <f t="shared" si="19"/>
        <v>0.09213435833976702</v>
      </c>
    </row>
    <row r="159" spans="5:10" s="1" customFormat="1" ht="15" customHeight="1">
      <c r="E159" s="10">
        <f t="shared" si="16"/>
        <v>1.5300000000000011</v>
      </c>
      <c r="F159" s="3">
        <f t="shared" si="17"/>
        <v>0.03390743308260692</v>
      </c>
      <c r="G159" s="3">
        <f t="shared" si="18"/>
        <v>-0.7869528851475217</v>
      </c>
      <c r="H159" s="3">
        <f t="shared" si="14"/>
        <v>0.07741185543025106</v>
      </c>
      <c r="I159" s="3">
        <f t="shared" si="15"/>
        <v>0.014371425228143329</v>
      </c>
      <c r="J159" s="3">
        <f t="shared" si="19"/>
        <v>0.09178328065839439</v>
      </c>
    </row>
    <row r="160" spans="5:10" s="1" customFormat="1" ht="15" customHeight="1">
      <c r="E160" s="10">
        <f t="shared" si="16"/>
        <v>1.5400000000000011</v>
      </c>
      <c r="F160" s="3">
        <f t="shared" si="17"/>
        <v>0.025877214115379736</v>
      </c>
      <c r="G160" s="3">
        <f t="shared" si="18"/>
        <v>-0.8150459280181105</v>
      </c>
      <c r="H160" s="3">
        <f t="shared" si="14"/>
        <v>0.08303748309736286</v>
      </c>
      <c r="I160" s="3">
        <f t="shared" si="15"/>
        <v>0.008370377629665103</v>
      </c>
      <c r="J160" s="3">
        <f t="shared" si="19"/>
        <v>0.09140786072702797</v>
      </c>
    </row>
    <row r="161" spans="5:10" s="1" customFormat="1" ht="15" customHeight="1">
      <c r="E161" s="10">
        <f t="shared" si="16"/>
        <v>1.5500000000000012</v>
      </c>
      <c r="F161" s="3">
        <f t="shared" si="17"/>
        <v>0.017606514522244713</v>
      </c>
      <c r="G161" s="3">
        <f t="shared" si="18"/>
        <v>-0.8349379006257072</v>
      </c>
      <c r="H161" s="3">
        <f t="shared" si="14"/>
        <v>0.0871401622376579</v>
      </c>
      <c r="I161" s="3">
        <f t="shared" si="15"/>
        <v>0.003874866920275175</v>
      </c>
      <c r="J161" s="3">
        <f t="shared" si="19"/>
        <v>0.09101502915793308</v>
      </c>
    </row>
    <row r="162" spans="5:10" s="1" customFormat="1" ht="15" customHeight="1">
      <c r="E162" s="10">
        <f t="shared" si="16"/>
        <v>1.5600000000000012</v>
      </c>
      <c r="F162" s="3">
        <f t="shared" si="17"/>
        <v>0.009178456102865593</v>
      </c>
      <c r="G162" s="3">
        <f t="shared" si="18"/>
        <v>-0.8464483514909646</v>
      </c>
      <c r="H162" s="3">
        <f t="shared" si="14"/>
        <v>0.08955935146772145</v>
      </c>
      <c r="I162" s="3">
        <f t="shared" si="15"/>
        <v>0.001053050705402883</v>
      </c>
      <c r="J162" s="3">
        <f t="shared" si="19"/>
        <v>0.09061240217312434</v>
      </c>
    </row>
    <row r="163" spans="5:10" s="1" customFormat="1" ht="15" customHeight="1">
      <c r="E163" s="10">
        <f t="shared" si="16"/>
        <v>1.5700000000000012</v>
      </c>
      <c r="F163" s="3">
        <f t="shared" si="17"/>
        <v>0.0006775474924254208</v>
      </c>
      <c r="G163" s="3">
        <f t="shared" si="18"/>
        <v>-0.8494809651858578</v>
      </c>
      <c r="H163" s="3">
        <f t="shared" si="14"/>
        <v>0.09020223877663706</v>
      </c>
      <c r="I163" s="3">
        <f t="shared" si="15"/>
        <v>5.738382556149695E-06</v>
      </c>
      <c r="J163" s="3">
        <f t="shared" si="19"/>
        <v>0.09020797715919321</v>
      </c>
    </row>
    <row r="164" spans="5:10" s="1" customFormat="1" ht="15" customHeight="1">
      <c r="E164" s="10">
        <f t="shared" si="16"/>
        <v>1.5800000000000012</v>
      </c>
      <c r="F164" s="3">
        <f t="shared" si="17"/>
        <v>-0.007811163200851564</v>
      </c>
      <c r="G164" s="3">
        <f t="shared" si="18"/>
        <v>-0.8440243379094131</v>
      </c>
      <c r="H164" s="3">
        <f t="shared" si="14"/>
        <v>0.0890471353729279</v>
      </c>
      <c r="I164" s="3">
        <f t="shared" si="15"/>
        <v>0.0007626783818792207</v>
      </c>
      <c r="J164" s="3">
        <f t="shared" si="19"/>
        <v>0.08980981375480712</v>
      </c>
    </row>
    <row r="165" spans="5:10" s="1" customFormat="1" ht="15" customHeight="1">
      <c r="E165" s="10">
        <f t="shared" si="16"/>
        <v>1.5900000000000012</v>
      </c>
      <c r="F165" s="3">
        <f t="shared" si="17"/>
        <v>-0.016202939265762842</v>
      </c>
      <c r="G165" s="3">
        <f t="shared" si="18"/>
        <v>-0.830151902617342</v>
      </c>
      <c r="H165" s="3">
        <f t="shared" si="14"/>
        <v>0.0861440226773991</v>
      </c>
      <c r="I165" s="3">
        <f t="shared" si="15"/>
        <v>0.003281690510624991</v>
      </c>
      <c r="J165" s="3">
        <f t="shared" si="19"/>
        <v>0.08942571318802409</v>
      </c>
    </row>
    <row r="166" spans="5:10" s="1" customFormat="1" ht="15" customHeight="1">
      <c r="E166" s="10">
        <f t="shared" si="16"/>
        <v>1.6000000000000012</v>
      </c>
      <c r="F166" s="3">
        <f t="shared" si="17"/>
        <v>-0.024414201253198403</v>
      </c>
      <c r="G166" s="3">
        <f t="shared" si="18"/>
        <v>-0.808021006340474</v>
      </c>
      <c r="H166" s="3">
        <f t="shared" si="14"/>
        <v>0.08161224333593405</v>
      </c>
      <c r="I166" s="3">
        <f t="shared" si="15"/>
        <v>0.00745066528539593</v>
      </c>
      <c r="J166" s="3">
        <f t="shared" si="19"/>
        <v>0.08906290862132997</v>
      </c>
    </row>
    <row r="167" spans="5:10" s="1" customFormat="1" ht="15" customHeight="1">
      <c r="E167" s="10">
        <f t="shared" si="16"/>
        <v>1.6100000000000012</v>
      </c>
      <c r="F167" s="3">
        <f t="shared" si="17"/>
        <v>-0.03236335939257232</v>
      </c>
      <c r="G167" s="3">
        <f aca="true" t="shared" si="20" ref="G167:G198">(F168-F166)/(2*$C$8)</f>
        <v>-0.7778711507988436</v>
      </c>
      <c r="H167" s="3">
        <f t="shared" si="14"/>
        <v>0.07563544090563966</v>
      </c>
      <c r="I167" s="3">
        <f t="shared" si="15"/>
        <v>0.01309233788965999</v>
      </c>
      <c r="J167" s="3">
        <f t="shared" si="19"/>
        <v>0.08872777879529965</v>
      </c>
    </row>
    <row r="168" spans="5:10" s="1" customFormat="1" ht="15" customHeight="1">
      <c r="E168" s="10">
        <f t="shared" si="16"/>
        <v>1.6200000000000012</v>
      </c>
      <c r="F168" s="3">
        <f t="shared" si="17"/>
        <v>-0.03997162426917528</v>
      </c>
      <c r="G168" s="3">
        <f t="shared" si="20"/>
        <v>-0.7400214157615287</v>
      </c>
      <c r="H168" s="3">
        <f t="shared" si="14"/>
        <v>0.06845396197321216</v>
      </c>
      <c r="I168" s="3">
        <f t="shared" si="15"/>
        <v>0.019971634333951525</v>
      </c>
      <c r="J168" s="3">
        <f t="shared" si="19"/>
        <v>0.08842559630716368</v>
      </c>
    </row>
    <row r="169" spans="5:10" s="1" customFormat="1" ht="15" customHeight="1">
      <c r="E169" s="10">
        <f t="shared" si="16"/>
        <v>1.6300000000000012</v>
      </c>
      <c r="F169" s="3">
        <f t="shared" si="17"/>
        <v>-0.0471637877078029</v>
      </c>
      <c r="G169" s="3">
        <f t="shared" si="20"/>
        <v>-0.6948670927319683</v>
      </c>
      <c r="H169" s="3">
        <f t="shared" si="14"/>
        <v>0.06035503457022223</v>
      </c>
      <c r="I169" s="3">
        <f t="shared" si="15"/>
        <v>0.027805285886833748</v>
      </c>
      <c r="J169" s="3">
        <f t="shared" si="19"/>
        <v>0.08816032045705598</v>
      </c>
    </row>
    <row r="170" spans="5:10" s="1" customFormat="1" ht="15" customHeight="1">
      <c r="E170" s="10">
        <f t="shared" si="16"/>
        <v>1.6400000000000012</v>
      </c>
      <c r="F170" s="3">
        <f t="shared" si="17"/>
        <v>-0.05386896612381464</v>
      </c>
      <c r="G170" s="3">
        <f t="shared" si="20"/>
        <v>-0.6428755643737121</v>
      </c>
      <c r="H170" s="3">
        <f t="shared" si="14"/>
        <v>0.05166112390860235</v>
      </c>
      <c r="I170" s="3">
        <f t="shared" si="15"/>
        <v>0.03627331889060862</v>
      </c>
      <c r="J170" s="3">
        <f t="shared" si="19"/>
        <v>0.08793444279921098</v>
      </c>
    </row>
    <row r="171" spans="5:10" s="1" customFormat="1" ht="15" customHeight="1">
      <c r="E171" s="10">
        <f t="shared" si="16"/>
        <v>1.6500000000000012</v>
      </c>
      <c r="F171" s="3">
        <f t="shared" si="17"/>
        <v>-0.06002129899527714</v>
      </c>
      <c r="G171" s="3">
        <f t="shared" si="20"/>
        <v>-0.584581472556494</v>
      </c>
      <c r="H171" s="3">
        <f t="shared" si="14"/>
        <v>0.04271693725703986</v>
      </c>
      <c r="I171" s="3">
        <f t="shared" si="15"/>
        <v>0.04503195416350571</v>
      </c>
      <c r="J171" s="3">
        <f t="shared" si="19"/>
        <v>0.08774889142054557</v>
      </c>
    </row>
    <row r="172" spans="5:10" s="1" customFormat="1" ht="15" customHeight="1">
      <c r="E172" s="10">
        <f t="shared" si="16"/>
        <v>1.6600000000000013</v>
      </c>
      <c r="F172" s="3">
        <f t="shared" si="17"/>
        <v>-0.06556059557494452</v>
      </c>
      <c r="G172" s="3">
        <f t="shared" si="20"/>
        <v>-0.520581224920745</v>
      </c>
      <c r="H172" s="3">
        <f t="shared" si="14"/>
        <v>0.033875601467497914</v>
      </c>
      <c r="I172" s="3">
        <f t="shared" si="15"/>
        <v>0.053727396151767935</v>
      </c>
      <c r="J172" s="3">
        <f t="shared" si="19"/>
        <v>0.08760299761926585</v>
      </c>
    </row>
    <row r="173" spans="5:10" s="1" customFormat="1" ht="15" customHeight="1">
      <c r="E173" s="10">
        <f t="shared" si="16"/>
        <v>1.6700000000000013</v>
      </c>
      <c r="F173" s="3">
        <f t="shared" si="17"/>
        <v>-0.07043292349369204</v>
      </c>
      <c r="G173" s="3">
        <f t="shared" si="20"/>
        <v>-0.45152689636227605</v>
      </c>
      <c r="H173" s="3">
        <f t="shared" si="14"/>
        <v>0.025484567267318698</v>
      </c>
      <c r="I173" s="3">
        <f t="shared" si="15"/>
        <v>0.06200995889835345</v>
      </c>
      <c r="J173" s="3">
        <f t="shared" si="19"/>
        <v>0.08749452616567215</v>
      </c>
    </row>
    <row r="174" spans="5:10" s="1" customFormat="1" ht="15" customHeight="1">
      <c r="E174" s="10">
        <f t="shared" si="16"/>
        <v>1.6800000000000013</v>
      </c>
      <c r="F174" s="3">
        <f t="shared" si="17"/>
        <v>-0.07459113350219004</v>
      </c>
      <c r="G174" s="3">
        <f t="shared" si="20"/>
        <v>-0.37811958776474697</v>
      </c>
      <c r="H174" s="3">
        <f t="shared" si="14"/>
        <v>0.017871802831422774</v>
      </c>
      <c r="I174" s="3">
        <f t="shared" si="15"/>
        <v>0.06954796496426922</v>
      </c>
      <c r="J174" s="3">
        <f t="shared" si="19"/>
        <v>0.087419767795692</v>
      </c>
    </row>
    <row r="175" spans="5:10" s="1" customFormat="1" ht="15" customHeight="1">
      <c r="E175" s="10">
        <f t="shared" si="16"/>
        <v>1.6900000000000013</v>
      </c>
      <c r="F175" s="3">
        <f t="shared" si="17"/>
        <v>-0.07799531524898698</v>
      </c>
      <c r="G175" s="3">
        <f t="shared" si="20"/>
        <v>-0.30110230959555645</v>
      </c>
      <c r="H175" s="3">
        <f t="shared" si="14"/>
        <v>0.01133282510547229</v>
      </c>
      <c r="I175" s="3">
        <f t="shared" si="15"/>
        <v>0.07604086500986076</v>
      </c>
      <c r="J175" s="3">
        <f t="shared" si="19"/>
        <v>0.08737369011533305</v>
      </c>
    </row>
    <row r="176" spans="5:10" s="1" customFormat="1" ht="15" customHeight="1">
      <c r="E176" s="10">
        <f t="shared" si="16"/>
        <v>1.7000000000000013</v>
      </c>
      <c r="F176" s="3">
        <f t="shared" si="17"/>
        <v>-0.08061317969410117</v>
      </c>
      <c r="G176" s="3">
        <f t="shared" si="20"/>
        <v>-0.221252462581311</v>
      </c>
      <c r="H176" s="3">
        <f t="shared" si="14"/>
        <v>0.006119081524786804</v>
      </c>
      <c r="I176" s="3">
        <f t="shared" si="15"/>
        <v>0.08123105925491807</v>
      </c>
      <c r="J176" s="3">
        <f t="shared" si="19"/>
        <v>0.08735014077970488</v>
      </c>
    </row>
    <row r="177" spans="5:10" s="1" customFormat="1" ht="15" customHeight="1">
      <c r="E177" s="10">
        <f t="shared" si="16"/>
        <v>1.7100000000000013</v>
      </c>
      <c r="F177" s="3">
        <f t="shared" si="17"/>
        <v>-0.0824203645006132</v>
      </c>
      <c r="G177" s="3">
        <f t="shared" si="20"/>
        <v>-0.13937399154694205</v>
      </c>
      <c r="H177" s="3">
        <f t="shared" si="14"/>
        <v>0.002428138689965884</v>
      </c>
      <c r="I177" s="3">
        <f t="shared" si="15"/>
        <v>0.08491395605517427</v>
      </c>
      <c r="J177" s="3">
        <f t="shared" si="19"/>
        <v>0.08734209474514015</v>
      </c>
    </row>
    <row r="178" spans="5:10" s="1" customFormat="1" ht="15" customHeight="1">
      <c r="E178" s="10">
        <f t="shared" si="16"/>
        <v>1.7200000000000013</v>
      </c>
      <c r="F178" s="3">
        <f t="shared" si="17"/>
        <v>-0.08340065952504001</v>
      </c>
      <c r="G178" s="3">
        <f t="shared" si="20"/>
        <v>-0.05628929160014784</v>
      </c>
      <c r="H178" s="3">
        <f t="shared" si="14"/>
        <v>0.00039606054360580924</v>
      </c>
      <c r="I178" s="3">
        <f t="shared" si="15"/>
        <v>0.08694587511514561</v>
      </c>
      <c r="J178" s="3">
        <f t="shared" si="19"/>
        <v>0.08734193565875141</v>
      </c>
    </row>
    <row r="179" spans="5:10" s="1" customFormat="1" ht="15" customHeight="1">
      <c r="E179" s="10">
        <f t="shared" si="16"/>
        <v>1.7300000000000013</v>
      </c>
      <c r="F179" s="3">
        <f t="shared" si="17"/>
        <v>-0.08354615033261616</v>
      </c>
      <c r="G179" s="3">
        <f t="shared" si="20"/>
        <v>0.027169051857821314</v>
      </c>
      <c r="H179" s="3">
        <f t="shared" si="14"/>
        <v>9.226967235662297E-05</v>
      </c>
      <c r="I179" s="3">
        <f t="shared" si="15"/>
        <v>0.08724949044250124</v>
      </c>
      <c r="J179" s="3">
        <f t="shared" si="19"/>
        <v>0.08734176011485786</v>
      </c>
    </row>
    <row r="180" spans="5:10" s="1" customFormat="1" ht="15" customHeight="1">
      <c r="E180" s="10">
        <f t="shared" si="16"/>
        <v>1.7400000000000013</v>
      </c>
      <c r="F180" s="3">
        <f t="shared" si="17"/>
        <v>-0.08285727848788359</v>
      </c>
      <c r="G180" s="3">
        <f t="shared" si="20"/>
        <v>0.11016660633543923</v>
      </c>
      <c r="H180" s="3">
        <f t="shared" si="14"/>
        <v>0.001517085143933455</v>
      </c>
      <c r="I180" s="3">
        <f t="shared" si="15"/>
        <v>0.0858166074802337</v>
      </c>
      <c r="J180" s="3">
        <f t="shared" si="19"/>
        <v>0.08733369262416715</v>
      </c>
    </row>
    <row r="181" spans="5:10" s="1" customFormat="1" ht="15" customHeight="1">
      <c r="E181" s="10">
        <f t="shared" si="16"/>
        <v>1.7500000000000013</v>
      </c>
      <c r="F181" s="3">
        <f t="shared" si="17"/>
        <v>-0.08134281820590737</v>
      </c>
      <c r="G181" s="3">
        <f t="shared" si="20"/>
        <v>0.1918754350631255</v>
      </c>
      <c r="H181" s="3">
        <f t="shared" si="14"/>
        <v>0.004602022822582961</v>
      </c>
      <c r="I181" s="3">
        <f t="shared" si="15"/>
        <v>0.0827081759209912</v>
      </c>
      <c r="J181" s="3">
        <f t="shared" si="19"/>
        <v>0.08731019874357415</v>
      </c>
    </row>
    <row r="182" spans="5:10" s="1" customFormat="1" ht="15" customHeight="1">
      <c r="E182" s="10">
        <f t="shared" si="16"/>
        <v>1.7600000000000013</v>
      </c>
      <c r="F182" s="3">
        <f t="shared" si="17"/>
        <v>-0.07901976978662108</v>
      </c>
      <c r="G182" s="3">
        <f t="shared" si="20"/>
        <v>0.27148235600140885</v>
      </c>
      <c r="H182" s="3">
        <f t="shared" si="14"/>
        <v>0.009212833702509462</v>
      </c>
      <c r="I182" s="3">
        <f t="shared" si="15"/>
        <v>0.07805155021413242</v>
      </c>
      <c r="J182" s="3">
        <f t="shared" si="19"/>
        <v>0.08726438391664187</v>
      </c>
    </row>
    <row r="183" spans="5:10" s="1" customFormat="1" ht="15" customHeight="1">
      <c r="E183" s="10">
        <f t="shared" si="16"/>
        <v>1.7700000000000014</v>
      </c>
      <c r="F183" s="3">
        <f t="shared" si="17"/>
        <v>-0.0759131710858792</v>
      </c>
      <c r="G183" s="3">
        <f t="shared" si="20"/>
        <v>0.34819703465823537</v>
      </c>
      <c r="H183" s="3">
        <f t="shared" si="14"/>
        <v>0.015155146868098546</v>
      </c>
      <c r="I183" s="3">
        <f t="shared" si="15"/>
        <v>0.07203511930392456</v>
      </c>
      <c r="J183" s="3">
        <f t="shared" si="19"/>
        <v>0.0871902661720231</v>
      </c>
    </row>
    <row r="184" spans="5:10" s="1" customFormat="1" ht="15" customHeight="1">
      <c r="E184" s="10">
        <f t="shared" si="16"/>
        <v>1.7800000000000014</v>
      </c>
      <c r="F184" s="3">
        <f t="shared" si="17"/>
        <v>-0.07205582909345637</v>
      </c>
      <c r="G184" s="3">
        <f t="shared" si="20"/>
        <v>0.42125983017673313</v>
      </c>
      <c r="H184" s="3">
        <f t="shared" si="14"/>
        <v>0.022182480565066255</v>
      </c>
      <c r="I184" s="3">
        <f t="shared" si="15"/>
        <v>0.06490053132931742</v>
      </c>
      <c r="J184" s="3">
        <f t="shared" si="19"/>
        <v>0.08708301189438367</v>
      </c>
    </row>
    <row r="185" spans="5:10" s="1" customFormat="1" ht="15" customHeight="1">
      <c r="E185" s="10">
        <f t="shared" si="16"/>
        <v>1.7900000000000014</v>
      </c>
      <c r="F185" s="3">
        <f t="shared" si="17"/>
        <v>-0.06748797448234453</v>
      </c>
      <c r="G185" s="3">
        <f t="shared" si="20"/>
        <v>0.48994931680425985</v>
      </c>
      <c r="H185" s="3">
        <f t="shared" si="14"/>
        <v>0.030006291629620124</v>
      </c>
      <c r="I185" s="3">
        <f t="shared" si="15"/>
        <v>0.05693283374661983</v>
      </c>
      <c r="J185" s="3">
        <f t="shared" si="19"/>
        <v>0.08693912537623996</v>
      </c>
    </row>
    <row r="186" spans="5:10" s="1" customFormat="1" ht="15" customHeight="1">
      <c r="E186" s="10">
        <f t="shared" si="16"/>
        <v>1.8000000000000014</v>
      </c>
      <c r="F186" s="3">
        <f t="shared" si="17"/>
        <v>-0.06225684275737117</v>
      </c>
      <c r="G186" s="3">
        <f t="shared" si="20"/>
        <v>0.5535894062761112</v>
      </c>
      <c r="H186" s="3">
        <f t="shared" si="14"/>
        <v>0.03830765384264216</v>
      </c>
      <c r="I186" s="3">
        <f t="shared" si="15"/>
        <v>0.04844893087645049</v>
      </c>
      <c r="J186" s="3">
        <f t="shared" si="19"/>
        <v>0.08675658471909264</v>
      </c>
    </row>
    <row r="187" spans="5:10" s="1" customFormat="1" ht="15" customHeight="1">
      <c r="E187" s="10">
        <f t="shared" si="16"/>
        <v>1.8100000000000014</v>
      </c>
      <c r="F187" s="3">
        <f t="shared" si="17"/>
        <v>-0.05641618635682231</v>
      </c>
      <c r="G187" s="3">
        <f t="shared" si="20"/>
        <v>0.6115560008074179</v>
      </c>
      <c r="H187" s="3">
        <f t="shared" si="14"/>
        <v>0.04675009276544532</v>
      </c>
      <c r="I187" s="3">
        <f t="shared" si="15"/>
        <v>0.03978482603809629</v>
      </c>
      <c r="J187" s="3">
        <f t="shared" si="19"/>
        <v>0.08653491880354161</v>
      </c>
    </row>
    <row r="188" spans="5:10" s="1" customFormat="1" ht="15" customHeight="1">
      <c r="E188" s="10">
        <f t="shared" si="16"/>
        <v>1.8200000000000014</v>
      </c>
      <c r="F188" s="3">
        <f t="shared" si="17"/>
        <v>-0.050025722741222814</v>
      </c>
      <c r="G188" s="3">
        <f t="shared" si="20"/>
        <v>0.6632831112405442</v>
      </c>
      <c r="H188" s="3">
        <f t="shared" si="14"/>
        <v>0.054993060707117014</v>
      </c>
      <c r="I188" s="3">
        <f t="shared" si="15"/>
        <v>0.031282161697271216</v>
      </c>
      <c r="J188" s="3">
        <f t="shared" si="19"/>
        <v>0.08627522240438823</v>
      </c>
    </row>
    <row r="189" spans="5:10" s="1" customFormat="1" ht="15" customHeight="1">
      <c r="E189" s="10">
        <f t="shared" si="16"/>
        <v>1.8300000000000014</v>
      </c>
      <c r="F189" s="3">
        <f t="shared" si="17"/>
        <v>-0.043150524132011425</v>
      </c>
      <c r="G189" s="3">
        <f t="shared" si="20"/>
        <v>0.7082683803925477</v>
      </c>
      <c r="H189" s="3">
        <f t="shared" si="14"/>
        <v>0.06270551233298532</v>
      </c>
      <c r="I189" s="3">
        <f t="shared" si="15"/>
        <v>0.023274596660841255</v>
      </c>
      <c r="J189" s="3">
        <f t="shared" si="19"/>
        <v>0.08598010899382658</v>
      </c>
    </row>
    <row r="190" spans="5:10" s="1" customFormat="1" ht="15" customHeight="1">
      <c r="E190" s="10">
        <f t="shared" si="16"/>
        <v>1.8400000000000014</v>
      </c>
      <c r="F190" s="3">
        <f t="shared" si="17"/>
        <v>-0.03586035513337186</v>
      </c>
      <c r="G190" s="3">
        <f t="shared" si="20"/>
        <v>0.7460779577327354</v>
      </c>
      <c r="H190" s="3">
        <f t="shared" si="14"/>
        <v>0.06957903987683117</v>
      </c>
      <c r="I190" s="3">
        <f t="shared" si="15"/>
        <v>0.01607456337864437</v>
      </c>
      <c r="J190" s="3">
        <f t="shared" si="19"/>
        <v>0.08565360325547554</v>
      </c>
    </row>
    <row r="191" spans="5:10" s="1" customFormat="1" ht="15" customHeight="1">
      <c r="E191" s="10">
        <f t="shared" si="16"/>
        <v>1.8500000000000014</v>
      </c>
      <c r="F191" s="3">
        <f t="shared" si="17"/>
        <v>-0.028228964977356715</v>
      </c>
      <c r="G191" s="3">
        <f t="shared" si="20"/>
        <v>0.7763506781298499</v>
      </c>
      <c r="H191" s="3">
        <f t="shared" si="14"/>
        <v>0.07534004692908473</v>
      </c>
      <c r="I191" s="3">
        <f t="shared" si="15"/>
        <v>0.0099609307961604</v>
      </c>
      <c r="J191" s="3">
        <f t="shared" si="19"/>
        <v>0.08530097772524513</v>
      </c>
    </row>
    <row r="192" spans="5:10" s="1" customFormat="1" ht="15" customHeight="1">
      <c r="E192" s="10">
        <f t="shared" si="16"/>
        <v>1.8600000000000014</v>
      </c>
      <c r="F192" s="3">
        <f t="shared" si="17"/>
        <v>-0.02033334157077486</v>
      </c>
      <c r="G192" s="3">
        <f t="shared" si="20"/>
        <v>0.7988015044763618</v>
      </c>
      <c r="H192" s="3">
        <f t="shared" si="14"/>
        <v>0.07976048044421238</v>
      </c>
      <c r="I192" s="3">
        <f t="shared" si="15"/>
        <v>0.0051680597429225135</v>
      </c>
      <c r="J192" s="3">
        <f t="shared" si="19"/>
        <v>0.0849285401871349</v>
      </c>
    </row>
    <row r="193" spans="5:10" s="1" customFormat="1" ht="15" customHeight="1">
      <c r="E193" s="10">
        <f t="shared" si="16"/>
        <v>1.8700000000000014</v>
      </c>
      <c r="F193" s="3">
        <f t="shared" si="17"/>
        <v>-0.012252934887829482</v>
      </c>
      <c r="G193" s="3">
        <f t="shared" si="20"/>
        <v>0.8132242014513463</v>
      </c>
      <c r="H193" s="3">
        <f t="shared" si="14"/>
        <v>0.0826667002282725</v>
      </c>
      <c r="I193" s="3">
        <f t="shared" si="15"/>
        <v>0.0018766801670673607</v>
      </c>
      <c r="J193" s="3">
        <f t="shared" si="19"/>
        <v>0.08454338039533986</v>
      </c>
    </row>
    <row r="194" spans="5:10" s="1" customFormat="1" ht="15" customHeight="1">
      <c r="E194" s="10">
        <f t="shared" si="16"/>
        <v>1.8800000000000014</v>
      </c>
      <c r="F194" s="3">
        <f t="shared" si="17"/>
        <v>-0.004068857541747934</v>
      </c>
      <c r="G194" s="3">
        <f t="shared" si="20"/>
        <v>0.8194932154470237</v>
      </c>
      <c r="H194" s="3">
        <f t="shared" si="14"/>
        <v>0.08394614127046275</v>
      </c>
      <c r="I194" s="3">
        <f t="shared" si="15"/>
        <v>0.00020694502118798804</v>
      </c>
      <c r="J194" s="3">
        <f t="shared" si="19"/>
        <v>0.08415308629165073</v>
      </c>
    </row>
    <row r="195" spans="5:10" s="1" customFormat="1" ht="15" customHeight="1">
      <c r="E195" s="10">
        <f t="shared" si="16"/>
        <v>1.8900000000000015</v>
      </c>
      <c r="F195" s="3">
        <f t="shared" si="17"/>
        <v>0.004136929421110991</v>
      </c>
      <c r="G195" s="3">
        <f t="shared" si="20"/>
        <v>0.8175647436814015</v>
      </c>
      <c r="H195" s="3">
        <f t="shared" si="14"/>
        <v>0.08355151376385447</v>
      </c>
      <c r="I195" s="3">
        <f t="shared" si="15"/>
        <v>0.00021392731294067146</v>
      </c>
      <c r="J195" s="3">
        <f t="shared" si="19"/>
        <v>0.08376544107679515</v>
      </c>
    </row>
    <row r="196" spans="5:10" s="1" customFormat="1" ht="15" customHeight="1">
      <c r="E196" s="10">
        <f t="shared" si="16"/>
        <v>1.9000000000000015</v>
      </c>
      <c r="F196" s="3">
        <f t="shared" si="17"/>
        <v>0.012282437331880095</v>
      </c>
      <c r="G196" s="3">
        <f t="shared" si="20"/>
        <v>0.8074769836667655</v>
      </c>
      <c r="H196" s="3">
        <f t="shared" si="14"/>
        <v>0.08150238489394723</v>
      </c>
      <c r="I196" s="3">
        <f t="shared" si="15"/>
        <v>0.0018857283351445227</v>
      </c>
      <c r="J196" s="3">
        <f t="shared" si="19"/>
        <v>0.08338811322909176</v>
      </c>
    </row>
    <row r="197" spans="5:10" s="1" customFormat="1" ht="15" customHeight="1">
      <c r="E197" s="10">
        <f t="shared" si="16"/>
        <v>1.9100000000000015</v>
      </c>
      <c r="F197" s="3">
        <f t="shared" si="17"/>
        <v>0.0202864690944463</v>
      </c>
      <c r="G197" s="3">
        <f t="shared" si="20"/>
        <v>0.789349562421782</v>
      </c>
      <c r="H197" s="3">
        <f t="shared" si="14"/>
        <v>0.07788409146193234</v>
      </c>
      <c r="I197" s="3">
        <f t="shared" si="15"/>
        <v>0.005144260353999061</v>
      </c>
      <c r="J197" s="3">
        <f t="shared" si="19"/>
        <v>0.0830283518159314</v>
      </c>
    </row>
    <row r="198" spans="5:10" s="1" customFormat="1" ht="15" customHeight="1">
      <c r="E198" s="10">
        <f t="shared" si="16"/>
        <v>1.9200000000000015</v>
      </c>
      <c r="F198" s="3">
        <f t="shared" si="17"/>
        <v>0.028069428580315737</v>
      </c>
      <c r="G198" s="3">
        <f t="shared" si="20"/>
        <v>0.7633821530203533</v>
      </c>
      <c r="H198" s="3">
        <f aca="true" t="shared" si="21" ref="H198:H206">0.5*$C$6*G198*G198</f>
        <v>0.07284403894374876</v>
      </c>
      <c r="I198" s="3">
        <f aca="true" t="shared" si="22" ref="I198:I207">0.5*$C$5*F198*F198</f>
        <v>0.009848660260318073</v>
      </c>
      <c r="J198" s="3">
        <f t="shared" si="19"/>
        <v>0.08269269920406683</v>
      </c>
    </row>
    <row r="199" spans="5:10" s="1" customFormat="1" ht="15" customHeight="1">
      <c r="E199" s="10">
        <f aca="true" t="shared" si="23" ref="E199:E207">E198+$C$8</f>
        <v>1.9300000000000015</v>
      </c>
      <c r="F199" s="3">
        <f aca="true" t="shared" si="24" ref="F199:F207">($C$7-$D$14*E199)*SIN($C$10*E199)</f>
        <v>0.035554112154853365</v>
      </c>
      <c r="G199" s="3">
        <f aca="true" t="shared" si="25" ref="G199:G206">(F200-F198)/(2*$C$8)</f>
        <v>0.7298522941799391</v>
      </c>
      <c r="H199" s="3">
        <f t="shared" si="21"/>
        <v>0.06658554641496506</v>
      </c>
      <c r="I199" s="3">
        <f t="shared" si="22"/>
        <v>0.015801186138998648</v>
      </c>
      <c r="J199" s="3">
        <f aca="true" t="shared" si="26" ref="J199:J205">H199+I199</f>
        <v>0.0823867325539637</v>
      </c>
    </row>
    <row r="200" spans="5:10" s="1" customFormat="1" ht="15" customHeight="1">
      <c r="E200" s="10">
        <f t="shared" si="23"/>
        <v>1.9400000000000015</v>
      </c>
      <c r="F200" s="3">
        <f t="shared" si="24"/>
        <v>0.04266647446391452</v>
      </c>
      <c r="G200" s="3">
        <f t="shared" si="25"/>
        <v>0.6891124365276023</v>
      </c>
      <c r="H200" s="3">
        <f t="shared" si="21"/>
        <v>0.0593594937721261</v>
      </c>
      <c r="I200" s="3">
        <f t="shared" si="22"/>
        <v>0.02275535053974837</v>
      </c>
      <c r="J200" s="3">
        <f t="shared" si="26"/>
        <v>0.08211484431187446</v>
      </c>
    </row>
    <row r="201" spans="5:10" s="1" customFormat="1" ht="15" customHeight="1">
      <c r="E201" s="10">
        <f t="shared" si="23"/>
        <v>1.9500000000000015</v>
      </c>
      <c r="F201" s="3">
        <f t="shared" si="24"/>
        <v>0.04933636088540541</v>
      </c>
      <c r="G201" s="3">
        <f t="shared" si="25"/>
        <v>0.6415862468615595</v>
      </c>
      <c r="H201" s="3">
        <f t="shared" si="21"/>
        <v>0.05145411402023775</v>
      </c>
      <c r="I201" s="3">
        <f t="shared" si="22"/>
        <v>0.030425956317687013</v>
      </c>
      <c r="J201" s="3">
        <f t="shared" si="26"/>
        <v>0.08188007033792477</v>
      </c>
    </row>
    <row r="202" spans="5:10" s="1" customFormat="1" ht="15" customHeight="1">
      <c r="E202" s="10">
        <f t="shared" si="23"/>
        <v>1.9600000000000015</v>
      </c>
      <c r="F202" s="3">
        <f t="shared" si="24"/>
        <v>0.05549819940114571</v>
      </c>
      <c r="G202" s="3">
        <f t="shared" si="25"/>
        <v>0.5877642090747457</v>
      </c>
      <c r="H202" s="3">
        <f t="shared" si="21"/>
        <v>0.04318334568365767</v>
      </c>
      <c r="I202" s="3">
        <f t="shared" si="22"/>
        <v>0.03850062670961663</v>
      </c>
      <c r="J202" s="3">
        <f t="shared" si="26"/>
        <v>0.0816839723932743</v>
      </c>
    </row>
    <row r="203" spans="5:10" s="1" customFormat="1" ht="15" customHeight="1">
      <c r="E203" s="10">
        <f t="shared" si="23"/>
        <v>1.9700000000000015</v>
      </c>
      <c r="F203" s="3">
        <f t="shared" si="24"/>
        <v>0.061091645066900326</v>
      </c>
      <c r="G203" s="3">
        <f t="shared" si="25"/>
        <v>0.5281985673528417</v>
      </c>
      <c r="H203" s="3">
        <f t="shared" si="21"/>
        <v>0.0348742158191993</v>
      </c>
      <c r="I203" s="3">
        <f t="shared" si="22"/>
        <v>0.046652363712251586</v>
      </c>
      <c r="J203" s="3">
        <f t="shared" si="26"/>
        <v>0.08152657953145089</v>
      </c>
    </row>
    <row r="204" spans="5:10" s="1" customFormat="1" ht="15" customHeight="1">
      <c r="E204" s="10">
        <f t="shared" si="23"/>
        <v>1.9800000000000015</v>
      </c>
      <c r="F204" s="3">
        <f t="shared" si="24"/>
        <v>0.06606217074820254</v>
      </c>
      <c r="G204" s="3">
        <f t="shared" si="25"/>
        <v>0.4634976637318194</v>
      </c>
      <c r="H204" s="3">
        <f t="shared" si="21"/>
        <v>0.02685376053560684</v>
      </c>
      <c r="I204" s="3">
        <f t="shared" si="22"/>
        <v>0.054552630049558355</v>
      </c>
      <c r="J204" s="3">
        <f t="shared" si="26"/>
        <v>0.08140639058516519</v>
      </c>
    </row>
    <row r="205" spans="5:10" s="1" customFormat="1" ht="15" customHeight="1">
      <c r="E205" s="10">
        <f t="shared" si="23"/>
        <v>1.9900000000000015</v>
      </c>
      <c r="F205" s="3">
        <f t="shared" si="24"/>
        <v>0.07036159834153671</v>
      </c>
      <c r="G205" s="3">
        <f t="shared" si="25"/>
        <v>0.3943197280367877</v>
      </c>
      <c r="H205" s="3">
        <f t="shared" si="21"/>
        <v>0.019436005989875778</v>
      </c>
      <c r="I205" s="3">
        <f t="shared" si="22"/>
        <v>0.061884431514696775</v>
      </c>
      <c r="J205" s="3">
        <f t="shared" si="26"/>
        <v>0.08132043750457255</v>
      </c>
    </row>
    <row r="206" spans="5:10" s="1" customFormat="1" ht="15" customHeight="1">
      <c r="E206" s="10">
        <f t="shared" si="23"/>
        <v>2.0000000000000013</v>
      </c>
      <c r="F206" s="3">
        <f t="shared" si="24"/>
        <v>0.0739485653089383</v>
      </c>
      <c r="G206" s="3">
        <f t="shared" si="25"/>
        <v>0.32136618356732316</v>
      </c>
      <c r="H206" s="3">
        <f t="shared" si="21"/>
        <v>0.012909527992578307</v>
      </c>
      <c r="I206" s="3">
        <f t="shared" si="22"/>
        <v>0.06835487889062891</v>
      </c>
      <c r="J206" s="3">
        <f>H206+I206</f>
        <v>0.08126440688320721</v>
      </c>
    </row>
    <row r="207" spans="5:10" s="1" customFormat="1" ht="15" customHeight="1">
      <c r="E207" s="10">
        <f t="shared" si="23"/>
        <v>2.010000000000001</v>
      </c>
      <c r="F207" s="3">
        <f t="shared" si="24"/>
        <v>0.07678892201288318</v>
      </c>
      <c r="G207" s="2" t="s">
        <v>18</v>
      </c>
      <c r="H207" s="2" t="s">
        <v>18</v>
      </c>
      <c r="I207" s="3">
        <f t="shared" si="22"/>
        <v>0.07370673179875818</v>
      </c>
      <c r="J207" s="2" t="s">
        <v>18</v>
      </c>
    </row>
  </sheetData>
  <sheetProtection password="EBE5" sheet="1" objects="1" scenarios="1" selectLockedCells="1" selectUnlockedCells="1"/>
  <mergeCells count="5">
    <mergeCell ref="B16:C16"/>
    <mergeCell ref="B17:C17"/>
    <mergeCell ref="B4:C4"/>
    <mergeCell ref="B2:J2"/>
    <mergeCell ref="B12:C12"/>
  </mergeCells>
  <hyperlinks>
    <hyperlink ref="B17" r:id="rId1" display="www.sciencesphysiques.info"/>
  </hyperlinks>
  <printOptions/>
  <pageMargins left="0.75" right="0.75" top="1" bottom="1" header="0.4921259845" footer="0.492125984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www.sciencesphysiques.info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Fiol</dc:creator>
  <cp:keywords/>
  <dc:description/>
  <cp:lastModifiedBy>Pierre Baudoux</cp:lastModifiedBy>
  <dcterms:created xsi:type="dcterms:W3CDTF">2004-08-29T00:01:18Z</dcterms:created>
  <dcterms:modified xsi:type="dcterms:W3CDTF">2011-10-29T20:38:22Z</dcterms:modified>
  <cp:category>www.sciencesphysiques.info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