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1"/>
  </bookViews>
  <sheets>
    <sheet name="mesures" sheetId="1" r:id="rId1"/>
    <sheet name="simul" sheetId="2" r:id="rId2"/>
  </sheets>
  <definedNames>
    <definedName name="A">#REF!</definedName>
    <definedName name="B">#REF!</definedName>
    <definedName name="D">#REF!</definedName>
    <definedName name="FA">#REF!</definedName>
    <definedName name="fi">#REF!</definedName>
    <definedName name="fiA">#REF!</definedName>
    <definedName name="FIB">#REF!</definedName>
    <definedName name="T">#REF!</definedName>
    <definedName name="TA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<sst xmlns="http://schemas.openxmlformats.org/spreadsheetml/2006/main" count="47" uniqueCount="46">
  <si>
    <t>k1</t>
  </si>
  <si>
    <t>1-mesure des raideurs des ressorts</t>
  </si>
  <si>
    <t xml:space="preserve">2 ressorts // </t>
  </si>
  <si>
    <t>de chaque coté du mobile</t>
  </si>
  <si>
    <t>S Y S T E M E DE R E S S O R T S</t>
  </si>
  <si>
    <t>1 ressort  de chaque coté</t>
  </si>
  <si>
    <t xml:space="preserve">2 ressorts en série de chaque coté </t>
  </si>
  <si>
    <t>k2</t>
  </si>
  <si>
    <t>k3</t>
  </si>
  <si>
    <t>masse</t>
  </si>
  <si>
    <r>
      <t>T</t>
    </r>
    <r>
      <rPr>
        <vertAlign val="subscript"/>
        <sz val="10"/>
        <rFont val="Arial"/>
        <family val="2"/>
      </rPr>
      <t>0(s)</t>
    </r>
  </si>
  <si>
    <t>m1=</t>
  </si>
  <si>
    <t>m2=</t>
  </si>
  <si>
    <t>m3=</t>
  </si>
  <si>
    <t>m0=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</si>
  <si>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(s)</t>
    </r>
  </si>
  <si>
    <t>raideur k</t>
  </si>
  <si>
    <t>k1=</t>
  </si>
  <si>
    <t>k2=</t>
  </si>
  <si>
    <t>k3=</t>
  </si>
  <si>
    <r>
      <t>D</t>
    </r>
    <r>
      <rPr>
        <b/>
        <sz val="10"/>
        <rFont val="Arial"/>
        <family val="0"/>
      </rPr>
      <t>m</t>
    </r>
  </si>
  <si>
    <r>
      <t>D</t>
    </r>
    <r>
      <rPr>
        <b/>
        <sz val="10"/>
        <rFont val="Arial"/>
        <family val="0"/>
      </rPr>
      <t>l</t>
    </r>
  </si>
  <si>
    <r>
      <t>k=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mx9,8/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l</t>
    </r>
  </si>
  <si>
    <r>
      <t>RECHERCHE D'UNE EXPRESSION DE LA PERIODE PROPRE 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          Tableau récapitulatif des mesures </t>
    </r>
  </si>
  <si>
    <r>
      <t>2-influence de l'amplitude , k et m constants  , k=k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 m=m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=84g</t>
    </r>
  </si>
  <si>
    <r>
      <t>3-influence de la masse du mobile , k  constant , k=k</t>
    </r>
    <r>
      <rPr>
        <b/>
        <vertAlign val="subscript"/>
        <sz val="10"/>
        <rFont val="Arial"/>
        <family val="2"/>
      </rPr>
      <t>3</t>
    </r>
    <r>
      <rPr>
        <b/>
        <sz val="9"/>
        <rFont val="Arial"/>
        <family val="2"/>
      </rPr>
      <t xml:space="preserve"> =4,9N,m</t>
    </r>
    <r>
      <rPr>
        <b/>
        <vertAlign val="superscript"/>
        <sz val="9"/>
        <rFont val="Arial"/>
        <family val="2"/>
      </rPr>
      <t>-1</t>
    </r>
  </si>
  <si>
    <t>k(N,m-1)</t>
  </si>
  <si>
    <t>Masse (Kg)</t>
  </si>
  <si>
    <t>raideur (N/m)</t>
  </si>
  <si>
    <t>pas (s)</t>
  </si>
  <si>
    <t>coeff frott (N.s/m)</t>
  </si>
  <si>
    <t xml:space="preserve"> t</t>
  </si>
  <si>
    <t>x</t>
  </si>
  <si>
    <t>v1</t>
  </si>
  <si>
    <t>a</t>
  </si>
  <si>
    <t>v2</t>
  </si>
  <si>
    <t>dx</t>
  </si>
  <si>
    <r>
      <t>w</t>
    </r>
    <r>
      <rPr>
        <vertAlign val="subscript"/>
        <sz val="10"/>
        <rFont val="Symbol"/>
        <family val="1"/>
      </rPr>
      <t>o</t>
    </r>
    <r>
      <rPr>
        <sz val="10"/>
        <rFont val="Arial"/>
        <family val="0"/>
      </rPr>
      <t>² (rad/s)²</t>
    </r>
  </si>
  <si>
    <r>
      <t>4-influence de la raideur k  , m constant ,  m=m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=60g</t>
    </r>
  </si>
  <si>
    <r>
      <t>D</t>
    </r>
    <r>
      <rPr>
        <sz val="10"/>
        <rFont val="Arial"/>
        <family val="0"/>
      </rPr>
      <t>m(g)</t>
    </r>
  </si>
  <si>
    <r>
      <t>D</t>
    </r>
    <r>
      <rPr>
        <sz val="10"/>
        <rFont val="Arial"/>
        <family val="0"/>
      </rPr>
      <t>l(mm)</t>
    </r>
  </si>
  <si>
    <t>(g)</t>
  </si>
  <si>
    <r>
      <t>k=</t>
    </r>
    <r>
      <rPr>
        <sz val="10"/>
        <rFont val="Symbol"/>
        <family val="1"/>
      </rPr>
      <t>D</t>
    </r>
    <r>
      <rPr>
        <sz val="10"/>
        <rFont val="Arial"/>
        <family val="0"/>
      </rPr>
      <t>mx9,8/</t>
    </r>
    <r>
      <rPr>
        <sz val="10"/>
        <rFont val="Symbol"/>
        <family val="1"/>
      </rPr>
      <t>D</t>
    </r>
    <r>
      <rPr>
        <sz val="10"/>
        <rFont val="Arial"/>
        <family val="0"/>
      </rPr>
      <t>l (N,m-1)</t>
    </r>
  </si>
  <si>
    <t>2cm</t>
  </si>
  <si>
    <t>3cm</t>
  </si>
  <si>
    <t>5,5cm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</si>
</sst>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bscript"/>
      <sz val="10"/>
      <name val="Symbol"/>
      <family val="1"/>
    </font>
    <font>
      <sz val="10"/>
      <color indexed="8"/>
      <name val="Arial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2" fillId="5" borderId="0" xfId="0" applyFont="1" applyFill="1" applyAlignment="1">
      <alignment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vitesse v 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simul!$C$4</c:f>
              <c:strCache>
                <c:ptCount val="1"/>
                <c:pt idx="0">
                  <c:v>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simul!$A$5:$A$99</c:f>
              <c:numCache/>
            </c:numRef>
          </c:xVal>
          <c:yVal>
            <c:numRef>
              <c:f>simul!$C$5:$C$99</c:f>
              <c:numCache/>
            </c:numRef>
          </c:yVal>
          <c:smooth val="1"/>
        </c:ser>
        <c:axId val="51240242"/>
        <c:axId val="58508995"/>
      </c:scatterChart>
      <c:valAx>
        <c:axId val="51240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508995"/>
        <c:crosses val="autoZero"/>
        <c:crossBetween val="midCat"/>
        <c:dispUnits/>
        <c:majorUnit val="0.1"/>
        <c:minorUnit val="0.04"/>
      </c:valAx>
      <c:valAx>
        <c:axId val="58508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1240242"/>
        <c:crosses val="autoZero"/>
        <c:crossBetween val="midCat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abscisse x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simul!$B$4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simul!$A$5:$A$99</c:f>
              <c:numCache/>
            </c:numRef>
          </c:xVal>
          <c:yVal>
            <c:numRef>
              <c:f>simul!$B$5:$B$99</c:f>
              <c:numCache/>
            </c:numRef>
          </c:yVal>
          <c:smooth val="1"/>
        </c:ser>
        <c:axId val="56818908"/>
        <c:axId val="41608125"/>
      </c:scatterChart>
      <c:valAx>
        <c:axId val="568189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08125"/>
        <c:crosses val="autoZero"/>
        <c:crossBetween val="midCat"/>
        <c:dispUnits/>
        <c:majorUnit val="0.1"/>
      </c:valAx>
      <c:valAx>
        <c:axId val="41608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18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accélération a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simul!$D$4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simul!$A$5:$A$99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xVal>
          <c:yVal>
            <c:numRef>
              <c:f>simul!$D$5:$D$99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yVal>
          <c:smooth val="1"/>
        </c:ser>
        <c:axId val="38928806"/>
        <c:axId val="14814935"/>
      </c:scatterChart>
      <c:valAx>
        <c:axId val="38928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14935"/>
        <c:crosses val="autoZero"/>
        <c:crossBetween val="midCat"/>
        <c:dispUnits/>
        <c:majorUnit val="0.1"/>
      </c:valAx>
      <c:valAx>
        <c:axId val="14814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18</xdr:row>
      <xdr:rowOff>28575</xdr:rowOff>
    </xdr:from>
    <xdr:to>
      <xdr:col>11</xdr:col>
      <xdr:colOff>609600</xdr:colOff>
      <xdr:row>32</xdr:row>
      <xdr:rowOff>85725</xdr:rowOff>
    </xdr:to>
    <xdr:graphicFrame>
      <xdr:nvGraphicFramePr>
        <xdr:cNvPr id="1" name="Chart 4"/>
        <xdr:cNvGraphicFramePr/>
      </xdr:nvGraphicFramePr>
      <xdr:xfrm>
        <a:off x="5057775" y="3114675"/>
        <a:ext cx="42195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3</xdr:row>
      <xdr:rowOff>133350</xdr:rowOff>
    </xdr:from>
    <xdr:to>
      <xdr:col>11</xdr:col>
      <xdr:colOff>590550</xdr:colOff>
      <xdr:row>18</xdr:row>
      <xdr:rowOff>28575</xdr:rowOff>
    </xdr:to>
    <xdr:graphicFrame>
      <xdr:nvGraphicFramePr>
        <xdr:cNvPr id="2" name="Chart 5"/>
        <xdr:cNvGraphicFramePr/>
      </xdr:nvGraphicFramePr>
      <xdr:xfrm>
        <a:off x="5067300" y="790575"/>
        <a:ext cx="41910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209550</xdr:colOff>
      <xdr:row>32</xdr:row>
      <xdr:rowOff>104775</xdr:rowOff>
    </xdr:from>
    <xdr:to>
      <xdr:col>11</xdr:col>
      <xdr:colOff>609600</xdr:colOff>
      <xdr:row>47</xdr:row>
      <xdr:rowOff>0</xdr:rowOff>
    </xdr:to>
    <xdr:graphicFrame>
      <xdr:nvGraphicFramePr>
        <xdr:cNvPr id="3" name="Chart 6"/>
        <xdr:cNvGraphicFramePr/>
      </xdr:nvGraphicFramePr>
      <xdr:xfrm>
        <a:off x="5067300" y="5457825"/>
        <a:ext cx="42100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4">
      <selection activeCell="I5" sqref="I5"/>
    </sheetView>
  </sheetViews>
  <sheetFormatPr defaultColWidth="11.421875" defaultRowHeight="12.75"/>
  <cols>
    <col min="6" max="6" width="19.421875" style="27" bestFit="1" customWidth="1"/>
  </cols>
  <sheetData>
    <row r="1" spans="1:5" ht="14.25">
      <c r="A1" s="1" t="s">
        <v>23</v>
      </c>
      <c r="B1" s="1"/>
      <c r="C1" s="1"/>
      <c r="D1" s="1"/>
      <c r="E1" s="1"/>
    </row>
    <row r="3" spans="1:6" ht="12.75">
      <c r="A3" s="9" t="s">
        <v>1</v>
      </c>
      <c r="B3" s="9"/>
      <c r="C3" s="9"/>
      <c r="D3" s="10" t="s">
        <v>20</v>
      </c>
      <c r="E3" s="11" t="s">
        <v>21</v>
      </c>
      <c r="F3" s="28" t="s">
        <v>22</v>
      </c>
    </row>
    <row r="4" spans="1:6" ht="12.75">
      <c r="A4" t="s">
        <v>4</v>
      </c>
      <c r="D4" s="33" t="s">
        <v>39</v>
      </c>
      <c r="E4" s="34" t="s">
        <v>40</v>
      </c>
      <c r="F4" s="29" t="s">
        <v>42</v>
      </c>
    </row>
    <row r="5" spans="1:7" ht="12.75">
      <c r="A5" s="2" t="s">
        <v>2</v>
      </c>
      <c r="B5" s="2" t="s">
        <v>3</v>
      </c>
      <c r="C5" s="2"/>
      <c r="D5" s="3"/>
      <c r="E5" s="3"/>
      <c r="F5" s="30"/>
      <c r="G5" t="s">
        <v>0</v>
      </c>
    </row>
    <row r="6" spans="1:7" ht="12.75">
      <c r="A6" s="4" t="s">
        <v>5</v>
      </c>
      <c r="B6" s="4"/>
      <c r="C6" s="4"/>
      <c r="D6" s="5"/>
      <c r="E6" s="5"/>
      <c r="F6" s="31"/>
      <c r="G6" t="s">
        <v>7</v>
      </c>
    </row>
    <row r="7" spans="1:7" ht="12.75">
      <c r="A7" s="6" t="s">
        <v>6</v>
      </c>
      <c r="B7" s="6"/>
      <c r="C7" s="6"/>
      <c r="D7" s="7"/>
      <c r="E7" s="7"/>
      <c r="F7" s="32"/>
      <c r="G7" t="s">
        <v>8</v>
      </c>
    </row>
    <row r="10" spans="1:5" ht="14.25">
      <c r="A10" s="9" t="s">
        <v>24</v>
      </c>
      <c r="B10" s="9"/>
      <c r="C10" s="9"/>
      <c r="D10" s="9"/>
      <c r="E10" s="9"/>
    </row>
    <row r="11" spans="1:2" ht="15.75">
      <c r="A11" s="8"/>
      <c r="B11" s="8" t="s">
        <v>10</v>
      </c>
    </row>
    <row r="12" spans="1:2" ht="12.75">
      <c r="A12" s="8" t="s">
        <v>43</v>
      </c>
      <c r="B12" s="8"/>
    </row>
    <row r="13" spans="1:2" ht="12.75">
      <c r="A13" s="8" t="s">
        <v>44</v>
      </c>
      <c r="B13" s="8"/>
    </row>
    <row r="14" spans="1:2" ht="12.75">
      <c r="A14" s="8" t="s">
        <v>45</v>
      </c>
      <c r="B14" s="8"/>
    </row>
    <row r="16" spans="1:5" ht="14.25">
      <c r="A16" s="9" t="s">
        <v>25</v>
      </c>
      <c r="B16" s="9"/>
      <c r="C16" s="9"/>
      <c r="D16" s="9"/>
      <c r="E16" s="9"/>
    </row>
    <row r="17" spans="1:5" ht="15.75">
      <c r="A17" s="8" t="s">
        <v>9</v>
      </c>
      <c r="B17" s="8" t="s">
        <v>41</v>
      </c>
      <c r="C17" s="8" t="s">
        <v>10</v>
      </c>
      <c r="D17" s="8"/>
      <c r="E17" s="8"/>
    </row>
    <row r="18" spans="1:5" ht="12.75">
      <c r="A18" s="13" t="s">
        <v>14</v>
      </c>
      <c r="B18" s="35">
        <v>36</v>
      </c>
      <c r="C18" s="14"/>
      <c r="D18" s="15"/>
      <c r="E18" s="8"/>
    </row>
    <row r="19" spans="1:5" ht="12.75">
      <c r="A19" s="13" t="s">
        <v>11</v>
      </c>
      <c r="B19" s="35">
        <v>60</v>
      </c>
      <c r="C19" s="14"/>
      <c r="D19" s="15"/>
      <c r="E19" s="8"/>
    </row>
    <row r="20" spans="1:5" ht="12.75">
      <c r="A20" s="13" t="s">
        <v>12</v>
      </c>
      <c r="B20" s="35">
        <v>84</v>
      </c>
      <c r="C20" s="14"/>
      <c r="D20" s="15"/>
      <c r="E20" s="8"/>
    </row>
    <row r="21" spans="1:5" ht="12.75">
      <c r="A21" s="13" t="s">
        <v>13</v>
      </c>
      <c r="B21" s="35">
        <v>108</v>
      </c>
      <c r="C21" s="14"/>
      <c r="D21" s="15"/>
      <c r="E21" s="8"/>
    </row>
    <row r="23" spans="1:5" ht="14.25">
      <c r="A23" s="9" t="s">
        <v>38</v>
      </c>
      <c r="B23" s="9"/>
      <c r="C23" s="9"/>
      <c r="D23" s="9"/>
      <c r="E23" s="9"/>
    </row>
    <row r="24" spans="1:5" ht="15.75">
      <c r="A24" s="8" t="s">
        <v>16</v>
      </c>
      <c r="B24" s="8" t="s">
        <v>26</v>
      </c>
      <c r="C24" s="8" t="s">
        <v>15</v>
      </c>
      <c r="D24" s="8"/>
      <c r="E24" s="8"/>
    </row>
    <row r="25" spans="1:5" ht="12.75">
      <c r="A25" s="13" t="s">
        <v>17</v>
      </c>
      <c r="B25" s="35">
        <v>18</v>
      </c>
      <c r="C25" s="8"/>
      <c r="D25" s="12"/>
      <c r="E25" s="8"/>
    </row>
    <row r="26" spans="1:5" ht="12.75">
      <c r="A26" s="13" t="s">
        <v>18</v>
      </c>
      <c r="B26" s="35">
        <v>9.6</v>
      </c>
      <c r="C26" s="8"/>
      <c r="D26" s="12"/>
      <c r="E26" s="8"/>
    </row>
    <row r="27" spans="1:5" ht="12.75">
      <c r="A27" s="13" t="s">
        <v>19</v>
      </c>
      <c r="B27" s="35">
        <v>4.9</v>
      </c>
      <c r="C27" s="8"/>
      <c r="D27" s="12"/>
      <c r="E27" s="8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421875" style="23" customWidth="1"/>
    <col min="2" max="4" width="11.421875" style="19" customWidth="1"/>
    <col min="5" max="5" width="15.7109375" style="19" customWidth="1"/>
    <col min="6" max="6" width="11.421875" style="19" customWidth="1"/>
  </cols>
  <sheetData>
    <row r="1" spans="1:5" ht="14.25">
      <c r="A1" s="16" t="s">
        <v>27</v>
      </c>
      <c r="B1" s="17" t="s">
        <v>28</v>
      </c>
      <c r="C1" s="17" t="s">
        <v>29</v>
      </c>
      <c r="D1" s="18" t="s">
        <v>37</v>
      </c>
      <c r="E1" s="17" t="s">
        <v>30</v>
      </c>
    </row>
    <row r="2" spans="1:5" ht="24.75" customHeight="1">
      <c r="A2" s="16">
        <v>36</v>
      </c>
      <c r="B2" s="17">
        <v>12</v>
      </c>
      <c r="C2" s="17"/>
      <c r="D2" s="17"/>
      <c r="E2" s="17">
        <v>0</v>
      </c>
    </row>
    <row r="3" spans="1:5" ht="12.75">
      <c r="A3" s="20">
        <f>A2/1000</f>
        <v>0.036</v>
      </c>
      <c r="B3" s="20">
        <f>B2/2.5</f>
        <v>4.8</v>
      </c>
      <c r="C3" s="20">
        <v>0.01</v>
      </c>
      <c r="D3" s="20">
        <f>B3/A3</f>
        <v>133.33333333333334</v>
      </c>
      <c r="E3" s="20">
        <f>E2/1000</f>
        <v>0</v>
      </c>
    </row>
    <row r="4" spans="1:6" ht="12.75">
      <c r="A4" s="21" t="s">
        <v>31</v>
      </c>
      <c r="B4" s="24" t="s">
        <v>32</v>
      </c>
      <c r="C4" s="25" t="s">
        <v>33</v>
      </c>
      <c r="D4" s="26" t="s">
        <v>34</v>
      </c>
      <c r="E4" s="22" t="s">
        <v>35</v>
      </c>
      <c r="F4" s="22" t="s">
        <v>36</v>
      </c>
    </row>
    <row r="5" spans="1:6" ht="12.75">
      <c r="A5" s="23">
        <v>0</v>
      </c>
      <c r="B5" s="19">
        <v>0.05</v>
      </c>
      <c r="C5" s="19">
        <v>0</v>
      </c>
      <c r="D5" s="19">
        <f>-$D$3*B5-(($E$3/$A$3)*C5)</f>
        <v>-6.666666666666668</v>
      </c>
      <c r="E5" s="19">
        <f>C5+(D5*$C$3)</f>
        <v>-0.06666666666666668</v>
      </c>
      <c r="F5" s="19">
        <f>E5*$C$3</f>
        <v>-0.0006666666666666669</v>
      </c>
    </row>
    <row r="6" spans="1:6" ht="12.75">
      <c r="A6" s="23">
        <f>A5+$C$3</f>
        <v>0.01</v>
      </c>
      <c r="B6" s="19">
        <f>B5+F5</f>
        <v>0.04933333333333333</v>
      </c>
      <c r="C6" s="19">
        <f>E5</f>
        <v>-0.06666666666666668</v>
      </c>
      <c r="D6" s="19">
        <f aca="true" t="shared" si="0" ref="D6:D69">-$D$3*B6-(($E$3/$A$3)*C6)</f>
        <v>-6.577777777777778</v>
      </c>
      <c r="E6" s="19">
        <f>C6+(D6*$C$3)</f>
        <v>-0.13244444444444448</v>
      </c>
      <c r="F6" s="19">
        <f aca="true" t="shared" si="1" ref="F6:F69">E6*$C$3</f>
        <v>-0.0013244444444444447</v>
      </c>
    </row>
    <row r="7" spans="1:6" ht="12.75">
      <c r="A7" s="23">
        <f aca="true" t="shared" si="2" ref="A7:A70">A6+$C$3</f>
        <v>0.02</v>
      </c>
      <c r="B7" s="19">
        <f aca="true" t="shared" si="3" ref="B7:B70">B6+F6</f>
        <v>0.048008888888888886</v>
      </c>
      <c r="C7" s="19">
        <f aca="true" t="shared" si="4" ref="C7:C70">E6</f>
        <v>-0.13244444444444448</v>
      </c>
      <c r="D7" s="19">
        <f t="shared" si="0"/>
        <v>-6.401185185185185</v>
      </c>
      <c r="E7" s="19">
        <f aca="true" t="shared" si="5" ref="E7:E22">C7+(D7*$C$3)</f>
        <v>-0.19645629629629632</v>
      </c>
      <c r="F7" s="19">
        <f t="shared" si="1"/>
        <v>-0.0019645629629629633</v>
      </c>
    </row>
    <row r="8" spans="1:6" ht="12.75">
      <c r="A8" s="23">
        <f t="shared" si="2"/>
        <v>0.03</v>
      </c>
      <c r="B8" s="19">
        <f t="shared" si="3"/>
        <v>0.04604432592592592</v>
      </c>
      <c r="C8" s="19">
        <f t="shared" si="4"/>
        <v>-0.19645629629629632</v>
      </c>
      <c r="D8" s="19">
        <f t="shared" si="0"/>
        <v>-6.1392434567901235</v>
      </c>
      <c r="E8" s="19">
        <f t="shared" si="5"/>
        <v>-0.2578487308641976</v>
      </c>
      <c r="F8" s="19">
        <f t="shared" si="1"/>
        <v>-0.0025784873086419757</v>
      </c>
    </row>
    <row r="9" spans="1:6" ht="12.75">
      <c r="A9" s="23">
        <f t="shared" si="2"/>
        <v>0.04</v>
      </c>
      <c r="B9" s="19">
        <f t="shared" si="3"/>
        <v>0.043465838617283946</v>
      </c>
      <c r="C9" s="19">
        <f t="shared" si="4"/>
        <v>-0.2578487308641976</v>
      </c>
      <c r="D9" s="19">
        <f t="shared" si="0"/>
        <v>-5.795445148971194</v>
      </c>
      <c r="E9" s="19">
        <f t="shared" si="5"/>
        <v>-0.31580318235390953</v>
      </c>
      <c r="F9" s="19">
        <f t="shared" si="1"/>
        <v>-0.0031580318235390954</v>
      </c>
    </row>
    <row r="10" spans="1:6" ht="12.75">
      <c r="A10" s="23">
        <f t="shared" si="2"/>
        <v>0.05</v>
      </c>
      <c r="B10" s="19">
        <f t="shared" si="3"/>
        <v>0.04030780679374485</v>
      </c>
      <c r="C10" s="19">
        <f t="shared" si="4"/>
        <v>-0.31580318235390953</v>
      </c>
      <c r="D10" s="19">
        <f t="shared" si="0"/>
        <v>-5.37437423916598</v>
      </c>
      <c r="E10" s="19">
        <f t="shared" si="5"/>
        <v>-0.3695469247455693</v>
      </c>
      <c r="F10" s="19">
        <f t="shared" si="1"/>
        <v>-0.0036954692474556934</v>
      </c>
    </row>
    <row r="11" spans="1:6" ht="12.75">
      <c r="A11" s="23">
        <f t="shared" si="2"/>
        <v>0.060000000000000005</v>
      </c>
      <c r="B11" s="19">
        <f t="shared" si="3"/>
        <v>0.036612337546289155</v>
      </c>
      <c r="C11" s="19">
        <f t="shared" si="4"/>
        <v>-0.3695469247455693</v>
      </c>
      <c r="D11" s="19">
        <f t="shared" si="0"/>
        <v>-4.881645006171888</v>
      </c>
      <c r="E11" s="19">
        <f t="shared" si="5"/>
        <v>-0.4183633748072882</v>
      </c>
      <c r="F11" s="19">
        <f t="shared" si="1"/>
        <v>-0.004183633748072882</v>
      </c>
    </row>
    <row r="12" spans="1:6" ht="12.75">
      <c r="A12" s="23">
        <f t="shared" si="2"/>
        <v>0.07</v>
      </c>
      <c r="B12" s="19">
        <f t="shared" si="3"/>
        <v>0.032428703798216274</v>
      </c>
      <c r="C12" s="19">
        <f t="shared" si="4"/>
        <v>-0.4183633748072882</v>
      </c>
      <c r="D12" s="19">
        <f t="shared" si="0"/>
        <v>-4.323827173095504</v>
      </c>
      <c r="E12" s="19">
        <f t="shared" si="5"/>
        <v>-0.4616016465382432</v>
      </c>
      <c r="F12" s="19">
        <f t="shared" si="1"/>
        <v>-0.004616016465382432</v>
      </c>
    </row>
    <row r="13" spans="1:6" ht="12.75">
      <c r="A13" s="23">
        <f t="shared" si="2"/>
        <v>0.08</v>
      </c>
      <c r="B13" s="19">
        <f t="shared" si="3"/>
        <v>0.027812687332833843</v>
      </c>
      <c r="C13" s="19">
        <f t="shared" si="4"/>
        <v>-0.4616016465382432</v>
      </c>
      <c r="D13" s="19">
        <f t="shared" si="0"/>
        <v>-3.708358311044513</v>
      </c>
      <c r="E13" s="19">
        <f t="shared" si="5"/>
        <v>-0.49868522964868833</v>
      </c>
      <c r="F13" s="19">
        <f t="shared" si="1"/>
        <v>-0.004986852296486884</v>
      </c>
    </row>
    <row r="14" spans="1:6" ht="12.75">
      <c r="A14" s="23">
        <f t="shared" si="2"/>
        <v>0.09</v>
      </c>
      <c r="B14" s="19">
        <f t="shared" si="3"/>
        <v>0.02282583503634696</v>
      </c>
      <c r="C14" s="19">
        <f t="shared" si="4"/>
        <v>-0.49868522964868833</v>
      </c>
      <c r="D14" s="19">
        <f t="shared" si="0"/>
        <v>-3.043444671512928</v>
      </c>
      <c r="E14" s="19">
        <f t="shared" si="5"/>
        <v>-0.5291196763638176</v>
      </c>
      <c r="F14" s="19">
        <f t="shared" si="1"/>
        <v>-0.005291196763638177</v>
      </c>
    </row>
    <row r="15" spans="1:6" ht="12.75">
      <c r="A15" s="23">
        <f t="shared" si="2"/>
        <v>0.09999999999999999</v>
      </c>
      <c r="B15" s="19">
        <f t="shared" si="3"/>
        <v>0.017534638272708784</v>
      </c>
      <c r="C15" s="19">
        <f t="shared" si="4"/>
        <v>-0.5291196763638176</v>
      </c>
      <c r="D15" s="19">
        <f t="shared" si="0"/>
        <v>-2.337951769694505</v>
      </c>
      <c r="E15" s="19">
        <f t="shared" si="5"/>
        <v>-0.5524991940607626</v>
      </c>
      <c r="F15" s="19">
        <f t="shared" si="1"/>
        <v>-0.0055249919406076264</v>
      </c>
    </row>
    <row r="16" spans="1:6" ht="12.75">
      <c r="A16" s="23">
        <f t="shared" si="2"/>
        <v>0.10999999999999999</v>
      </c>
      <c r="B16" s="19">
        <f t="shared" si="3"/>
        <v>0.012009646332101158</v>
      </c>
      <c r="C16" s="19">
        <f t="shared" si="4"/>
        <v>-0.5524991940607626</v>
      </c>
      <c r="D16" s="19">
        <f t="shared" si="0"/>
        <v>-1.601286177613488</v>
      </c>
      <c r="E16" s="19">
        <f t="shared" si="5"/>
        <v>-0.5685120558368976</v>
      </c>
      <c r="F16" s="19">
        <f t="shared" si="1"/>
        <v>-0.005685120558368976</v>
      </c>
    </row>
    <row r="17" spans="1:6" ht="12.75">
      <c r="A17" s="23">
        <f t="shared" si="2"/>
        <v>0.11999999999999998</v>
      </c>
      <c r="B17" s="19">
        <f t="shared" si="3"/>
        <v>0.006324525773732182</v>
      </c>
      <c r="C17" s="19">
        <f t="shared" si="4"/>
        <v>-0.5685120558368976</v>
      </c>
      <c r="D17" s="19">
        <f t="shared" si="0"/>
        <v>-0.843270103164291</v>
      </c>
      <c r="E17" s="19">
        <f t="shared" si="5"/>
        <v>-0.5769447568685405</v>
      </c>
      <c r="F17" s="19">
        <f t="shared" si="1"/>
        <v>-0.005769447568685406</v>
      </c>
    </row>
    <row r="18" spans="1:6" ht="12.75">
      <c r="A18" s="23">
        <f t="shared" si="2"/>
        <v>0.12999999999999998</v>
      </c>
      <c r="B18" s="19">
        <f t="shared" si="3"/>
        <v>0.0005550782050467761</v>
      </c>
      <c r="C18" s="19">
        <f t="shared" si="4"/>
        <v>-0.5769447568685405</v>
      </c>
      <c r="D18" s="19">
        <f t="shared" si="0"/>
        <v>-0.07401042733957015</v>
      </c>
      <c r="E18" s="19">
        <f t="shared" si="5"/>
        <v>-0.5776848611419362</v>
      </c>
      <c r="F18" s="19">
        <f t="shared" si="1"/>
        <v>-0.0057768486114193615</v>
      </c>
    </row>
    <row r="19" spans="1:6" ht="12.75">
      <c r="A19" s="23">
        <f t="shared" si="2"/>
        <v>0.13999999999999999</v>
      </c>
      <c r="B19" s="19">
        <f t="shared" si="3"/>
        <v>-0.0052217704063725855</v>
      </c>
      <c r="C19" s="19">
        <f t="shared" si="4"/>
        <v>-0.5776848611419362</v>
      </c>
      <c r="D19" s="19">
        <f t="shared" si="0"/>
        <v>0.6962360541830115</v>
      </c>
      <c r="E19" s="19">
        <f t="shared" si="5"/>
        <v>-0.5707225006001061</v>
      </c>
      <c r="F19" s="19">
        <f t="shared" si="1"/>
        <v>-0.005707225006001061</v>
      </c>
    </row>
    <row r="20" spans="1:6" ht="12.75">
      <c r="A20" s="23">
        <f t="shared" si="2"/>
        <v>0.15</v>
      </c>
      <c r="B20" s="19">
        <f t="shared" si="3"/>
        <v>-0.010928995412373646</v>
      </c>
      <c r="C20" s="19">
        <f t="shared" si="4"/>
        <v>-0.5707225006001061</v>
      </c>
      <c r="D20" s="19">
        <f t="shared" si="0"/>
        <v>1.4571993883164862</v>
      </c>
      <c r="E20" s="19">
        <f t="shared" si="5"/>
        <v>-0.5561505067169412</v>
      </c>
      <c r="F20" s="19">
        <f t="shared" si="1"/>
        <v>-0.005561505067169412</v>
      </c>
    </row>
    <row r="21" spans="1:6" ht="12.75">
      <c r="A21" s="23">
        <f t="shared" si="2"/>
        <v>0.16</v>
      </c>
      <c r="B21" s="19">
        <f t="shared" si="3"/>
        <v>-0.016490500479543056</v>
      </c>
      <c r="C21" s="19">
        <f t="shared" si="4"/>
        <v>-0.5561505067169412</v>
      </c>
      <c r="D21" s="19">
        <f t="shared" si="0"/>
        <v>2.1987333972724077</v>
      </c>
      <c r="E21" s="19">
        <f t="shared" si="5"/>
        <v>-0.5341631727442171</v>
      </c>
      <c r="F21" s="19">
        <f t="shared" si="1"/>
        <v>-0.005341631727442171</v>
      </c>
    </row>
    <row r="22" spans="1:6" ht="12.75">
      <c r="A22" s="23">
        <f t="shared" si="2"/>
        <v>0.17</v>
      </c>
      <c r="B22" s="19">
        <f t="shared" si="3"/>
        <v>-0.021832132206985228</v>
      </c>
      <c r="C22" s="19">
        <f t="shared" si="4"/>
        <v>-0.5341631727442171</v>
      </c>
      <c r="D22" s="19">
        <f t="shared" si="0"/>
        <v>2.910950960931364</v>
      </c>
      <c r="E22" s="19">
        <f t="shared" si="5"/>
        <v>-0.5050536631349034</v>
      </c>
      <c r="F22" s="19">
        <f t="shared" si="1"/>
        <v>-0.005050536631349034</v>
      </c>
    </row>
    <row r="23" spans="1:6" ht="12.75">
      <c r="A23" s="23">
        <f t="shared" si="2"/>
        <v>0.18000000000000002</v>
      </c>
      <c r="B23" s="19">
        <f t="shared" si="3"/>
        <v>-0.02688266883833426</v>
      </c>
      <c r="C23" s="19">
        <f t="shared" si="4"/>
        <v>-0.5050536631349034</v>
      </c>
      <c r="D23" s="19">
        <f t="shared" si="0"/>
        <v>3.584355845111235</v>
      </c>
      <c r="E23" s="19">
        <f aca="true" t="shared" si="6" ref="E23:E86">C23+(D23*$C$3)</f>
        <v>-0.46921010468379104</v>
      </c>
      <c r="F23" s="19">
        <f t="shared" si="1"/>
        <v>-0.004692101046837911</v>
      </c>
    </row>
    <row r="24" spans="1:6" ht="12.75">
      <c r="A24" s="23">
        <f t="shared" si="2"/>
        <v>0.19000000000000003</v>
      </c>
      <c r="B24" s="19">
        <f t="shared" si="3"/>
        <v>-0.031574769885172174</v>
      </c>
      <c r="C24" s="19">
        <f t="shared" si="4"/>
        <v>-0.46921010468379104</v>
      </c>
      <c r="D24" s="19">
        <f t="shared" si="0"/>
        <v>4.2099693180229565</v>
      </c>
      <c r="E24" s="19">
        <f t="shared" si="6"/>
        <v>-0.4271104115035615</v>
      </c>
      <c r="F24" s="19">
        <f t="shared" si="1"/>
        <v>-0.004271104115035615</v>
      </c>
    </row>
    <row r="25" spans="1:6" ht="12.75">
      <c r="A25" s="23">
        <f t="shared" si="2"/>
        <v>0.20000000000000004</v>
      </c>
      <c r="B25" s="19">
        <f t="shared" si="3"/>
        <v>-0.03584587400020779</v>
      </c>
      <c r="C25" s="19">
        <f t="shared" si="4"/>
        <v>-0.4271104115035615</v>
      </c>
      <c r="D25" s="19">
        <f t="shared" si="0"/>
        <v>4.779449866694373</v>
      </c>
      <c r="E25" s="19">
        <f t="shared" si="6"/>
        <v>-0.37931591283661775</v>
      </c>
      <c r="F25" s="19">
        <f t="shared" si="1"/>
        <v>-0.0037931591283661774</v>
      </c>
    </row>
    <row r="26" spans="1:6" ht="12.75">
      <c r="A26" s="23">
        <f t="shared" si="2"/>
        <v>0.21000000000000005</v>
      </c>
      <c r="B26" s="19">
        <f t="shared" si="3"/>
        <v>-0.03963903312857397</v>
      </c>
      <c r="C26" s="19">
        <f t="shared" si="4"/>
        <v>-0.37931591283661775</v>
      </c>
      <c r="D26" s="19">
        <f t="shared" si="0"/>
        <v>5.285204417143196</v>
      </c>
      <c r="E26" s="19">
        <f t="shared" si="6"/>
        <v>-0.3264638686651858</v>
      </c>
      <c r="F26" s="19">
        <f t="shared" si="1"/>
        <v>-0.003264638686651858</v>
      </c>
    </row>
    <row r="27" spans="1:6" ht="12.75">
      <c r="A27" s="23">
        <f t="shared" si="2"/>
        <v>0.22000000000000006</v>
      </c>
      <c r="B27" s="19">
        <f t="shared" si="3"/>
        <v>-0.04290367181522583</v>
      </c>
      <c r="C27" s="19">
        <f t="shared" si="4"/>
        <v>-0.3264638686651858</v>
      </c>
      <c r="D27" s="19">
        <f t="shared" si="0"/>
        <v>5.720489575363445</v>
      </c>
      <c r="E27" s="19">
        <f t="shared" si="6"/>
        <v>-0.2692589729115513</v>
      </c>
      <c r="F27" s="19">
        <f t="shared" si="1"/>
        <v>-0.002692589729115513</v>
      </c>
    </row>
    <row r="28" spans="1:6" ht="12.75">
      <c r="A28" s="23">
        <f t="shared" si="2"/>
        <v>0.23000000000000007</v>
      </c>
      <c r="B28" s="19">
        <f t="shared" si="3"/>
        <v>-0.04559626154434134</v>
      </c>
      <c r="C28" s="19">
        <f t="shared" si="4"/>
        <v>-0.2692589729115513</v>
      </c>
      <c r="D28" s="19">
        <f t="shared" si="0"/>
        <v>6.079501539245513</v>
      </c>
      <c r="E28" s="19">
        <f t="shared" si="6"/>
        <v>-0.2084639575190962</v>
      </c>
      <c r="F28" s="19">
        <f t="shared" si="1"/>
        <v>-0.002084639575190962</v>
      </c>
    </row>
    <row r="29" spans="1:6" ht="12.75">
      <c r="A29" s="23">
        <f t="shared" si="2"/>
        <v>0.24000000000000007</v>
      </c>
      <c r="B29" s="19">
        <f t="shared" si="3"/>
        <v>-0.047680901119532305</v>
      </c>
      <c r="C29" s="19">
        <f t="shared" si="4"/>
        <v>-0.2084639575190962</v>
      </c>
      <c r="D29" s="19">
        <f t="shared" si="0"/>
        <v>6.357453482604308</v>
      </c>
      <c r="E29" s="19">
        <f t="shared" si="6"/>
        <v>-0.1448894226930531</v>
      </c>
      <c r="F29" s="19">
        <f t="shared" si="1"/>
        <v>-0.001448894226930531</v>
      </c>
    </row>
    <row r="30" spans="1:6" ht="12.75">
      <c r="A30" s="23">
        <f t="shared" si="2"/>
        <v>0.25000000000000006</v>
      </c>
      <c r="B30" s="19">
        <f t="shared" si="3"/>
        <v>-0.049129795346462835</v>
      </c>
      <c r="C30" s="19">
        <f t="shared" si="4"/>
        <v>-0.1448894226930531</v>
      </c>
      <c r="D30" s="19">
        <f t="shared" si="0"/>
        <v>6.550639379528379</v>
      </c>
      <c r="E30" s="19">
        <f t="shared" si="6"/>
        <v>-0.07938302889776931</v>
      </c>
      <c r="F30" s="19">
        <f t="shared" si="1"/>
        <v>-0.0007938302889776932</v>
      </c>
    </row>
    <row r="31" spans="1:6" ht="12.75">
      <c r="A31" s="23">
        <f t="shared" si="2"/>
        <v>0.26000000000000006</v>
      </c>
      <c r="B31" s="19">
        <f t="shared" si="3"/>
        <v>-0.049923625635440526</v>
      </c>
      <c r="C31" s="19">
        <f t="shared" si="4"/>
        <v>-0.07938302889776931</v>
      </c>
      <c r="D31" s="19">
        <f t="shared" si="0"/>
        <v>6.6564834180587376</v>
      </c>
      <c r="E31" s="19">
        <f t="shared" si="6"/>
        <v>-0.01281819471718193</v>
      </c>
      <c r="F31" s="19">
        <f t="shared" si="1"/>
        <v>-0.0001281819471718193</v>
      </c>
    </row>
    <row r="32" spans="1:6" ht="12.75">
      <c r="A32" s="23">
        <f t="shared" si="2"/>
        <v>0.2700000000000001</v>
      </c>
      <c r="B32" s="19">
        <f t="shared" si="3"/>
        <v>-0.050051807582612344</v>
      </c>
      <c r="C32" s="19">
        <f t="shared" si="4"/>
        <v>-0.01281819471718193</v>
      </c>
      <c r="D32" s="19">
        <f t="shared" si="0"/>
        <v>6.673574344348313</v>
      </c>
      <c r="E32" s="19">
        <f t="shared" si="6"/>
        <v>0.053917548726301195</v>
      </c>
      <c r="F32" s="19">
        <f t="shared" si="1"/>
        <v>0.000539175487263012</v>
      </c>
    </row>
    <row r="33" spans="1:6" ht="12.75">
      <c r="A33" s="23">
        <f t="shared" si="2"/>
        <v>0.2800000000000001</v>
      </c>
      <c r="B33" s="19">
        <f t="shared" si="3"/>
        <v>-0.04951263209534933</v>
      </c>
      <c r="C33" s="19">
        <f t="shared" si="4"/>
        <v>0.053917548726301195</v>
      </c>
      <c r="D33" s="19">
        <f t="shared" si="0"/>
        <v>6.601684279379912</v>
      </c>
      <c r="E33" s="19">
        <f t="shared" si="6"/>
        <v>0.11993439152010031</v>
      </c>
      <c r="F33" s="19">
        <f t="shared" si="1"/>
        <v>0.0011993439152010032</v>
      </c>
    </row>
    <row r="34" spans="1:6" ht="12.75">
      <c r="A34" s="23">
        <f t="shared" si="2"/>
        <v>0.2900000000000001</v>
      </c>
      <c r="B34" s="19">
        <f t="shared" si="3"/>
        <v>-0.04831328818014833</v>
      </c>
      <c r="C34" s="19">
        <f t="shared" si="4"/>
        <v>0.11993439152010031</v>
      </c>
      <c r="D34" s="19">
        <f t="shared" si="0"/>
        <v>6.441771757353111</v>
      </c>
      <c r="E34" s="19">
        <f t="shared" si="6"/>
        <v>0.18435210909363142</v>
      </c>
      <c r="F34" s="19">
        <f t="shared" si="1"/>
        <v>0.0018435210909363143</v>
      </c>
    </row>
    <row r="35" spans="1:6" ht="12.75">
      <c r="A35" s="23">
        <f t="shared" si="2"/>
        <v>0.3000000000000001</v>
      </c>
      <c r="B35" s="19">
        <f t="shared" si="3"/>
        <v>-0.046469767089212015</v>
      </c>
      <c r="C35" s="19">
        <f t="shared" si="4"/>
        <v>0.18435210909363142</v>
      </c>
      <c r="D35" s="19">
        <f t="shared" si="0"/>
        <v>6.195968945228269</v>
      </c>
      <c r="E35" s="19">
        <f t="shared" si="6"/>
        <v>0.24631179854591412</v>
      </c>
      <c r="F35" s="19">
        <f t="shared" si="1"/>
        <v>0.0024631179854591413</v>
      </c>
    </row>
    <row r="36" spans="1:6" ht="12.75">
      <c r="A36" s="23">
        <f t="shared" si="2"/>
        <v>0.3100000000000001</v>
      </c>
      <c r="B36" s="19">
        <f t="shared" si="3"/>
        <v>-0.044006649103752876</v>
      </c>
      <c r="C36" s="19">
        <f t="shared" si="4"/>
        <v>0.24631179854591412</v>
      </c>
      <c r="D36" s="19">
        <f t="shared" si="0"/>
        <v>5.867553213833717</v>
      </c>
      <c r="E36" s="19">
        <f t="shared" si="6"/>
        <v>0.30498733068425127</v>
      </c>
      <c r="F36" s="19">
        <f t="shared" si="1"/>
        <v>0.0030498733068425126</v>
      </c>
    </row>
    <row r="37" spans="1:6" ht="12.75">
      <c r="A37" s="23">
        <f t="shared" si="2"/>
        <v>0.3200000000000001</v>
      </c>
      <c r="B37" s="19">
        <f t="shared" si="3"/>
        <v>-0.040956775796910365</v>
      </c>
      <c r="C37" s="19">
        <f t="shared" si="4"/>
        <v>0.30498733068425127</v>
      </c>
      <c r="D37" s="19">
        <f t="shared" si="0"/>
        <v>5.460903439588049</v>
      </c>
      <c r="E37" s="19">
        <f t="shared" si="6"/>
        <v>0.35959636508013176</v>
      </c>
      <c r="F37" s="19">
        <f t="shared" si="1"/>
        <v>0.0035959636508013175</v>
      </c>
    </row>
    <row r="38" spans="1:6" ht="12.75">
      <c r="A38" s="23">
        <f t="shared" si="2"/>
        <v>0.3300000000000001</v>
      </c>
      <c r="B38" s="19">
        <f t="shared" si="3"/>
        <v>-0.03736081214610905</v>
      </c>
      <c r="C38" s="19">
        <f t="shared" si="4"/>
        <v>0.35959636508013176</v>
      </c>
      <c r="D38" s="19">
        <f t="shared" si="0"/>
        <v>4.981441619481207</v>
      </c>
      <c r="E38" s="19">
        <f t="shared" si="6"/>
        <v>0.40941078127494385</v>
      </c>
      <c r="F38" s="19">
        <f t="shared" si="1"/>
        <v>0.0040941078127494385</v>
      </c>
    </row>
    <row r="39" spans="1:6" ht="12.75">
      <c r="A39" s="23">
        <f t="shared" si="2"/>
        <v>0.34000000000000014</v>
      </c>
      <c r="B39" s="19">
        <f t="shared" si="3"/>
        <v>-0.03326670433335961</v>
      </c>
      <c r="C39" s="19">
        <f t="shared" si="4"/>
        <v>0.40941078127494385</v>
      </c>
      <c r="D39" s="19">
        <f t="shared" si="0"/>
        <v>4.435560577781282</v>
      </c>
      <c r="E39" s="19">
        <f t="shared" si="6"/>
        <v>0.4537663870527567</v>
      </c>
      <c r="F39" s="19">
        <f t="shared" si="1"/>
        <v>0.004537663870527567</v>
      </c>
    </row>
    <row r="40" spans="1:6" ht="12.75">
      <c r="A40" s="23">
        <f t="shared" si="2"/>
        <v>0.35000000000000014</v>
      </c>
      <c r="B40" s="19">
        <f t="shared" si="3"/>
        <v>-0.028729040462832044</v>
      </c>
      <c r="C40" s="19">
        <f t="shared" si="4"/>
        <v>0.4537663870527567</v>
      </c>
      <c r="D40" s="19">
        <f t="shared" si="0"/>
        <v>3.830538728377606</v>
      </c>
      <c r="E40" s="19">
        <f t="shared" si="6"/>
        <v>0.49207177433653276</v>
      </c>
      <c r="F40" s="19">
        <f t="shared" si="1"/>
        <v>0.004920717743365327</v>
      </c>
    </row>
    <row r="41" spans="1:6" ht="12.75">
      <c r="A41" s="23">
        <f t="shared" si="2"/>
        <v>0.36000000000000015</v>
      </c>
      <c r="B41" s="19">
        <f t="shared" si="3"/>
        <v>-0.023808322719466715</v>
      </c>
      <c r="C41" s="19">
        <f t="shared" si="4"/>
        <v>0.49207177433653276</v>
      </c>
      <c r="D41" s="19">
        <f t="shared" si="0"/>
        <v>3.1744430292622288</v>
      </c>
      <c r="E41" s="19">
        <f t="shared" si="6"/>
        <v>0.523816204629155</v>
      </c>
      <c r="F41" s="19">
        <f t="shared" si="1"/>
        <v>0.005238162046291551</v>
      </c>
    </row>
    <row r="42" spans="1:6" ht="12.75">
      <c r="A42" s="23">
        <f t="shared" si="2"/>
        <v>0.37000000000000016</v>
      </c>
      <c r="B42" s="19">
        <f t="shared" si="3"/>
        <v>-0.018570160673175164</v>
      </c>
      <c r="C42" s="19">
        <f t="shared" si="4"/>
        <v>0.523816204629155</v>
      </c>
      <c r="D42" s="19">
        <f t="shared" si="0"/>
        <v>2.476021423090022</v>
      </c>
      <c r="E42" s="19">
        <f t="shared" si="6"/>
        <v>0.5485764188600553</v>
      </c>
      <c r="F42" s="19">
        <f t="shared" si="1"/>
        <v>0.0054857641886005525</v>
      </c>
    </row>
    <row r="43" spans="1:6" ht="12.75">
      <c r="A43" s="23">
        <f t="shared" si="2"/>
        <v>0.38000000000000017</v>
      </c>
      <c r="B43" s="19">
        <f t="shared" si="3"/>
        <v>-0.013084396484574611</v>
      </c>
      <c r="C43" s="19">
        <f t="shared" si="4"/>
        <v>0.5485764188600553</v>
      </c>
      <c r="D43" s="19">
        <f t="shared" si="0"/>
        <v>1.7445861979432815</v>
      </c>
      <c r="E43" s="19">
        <f t="shared" si="6"/>
        <v>0.566022280839488</v>
      </c>
      <c r="F43" s="19">
        <f t="shared" si="1"/>
        <v>0.00566022280839488</v>
      </c>
    </row>
    <row r="44" spans="1:6" ht="12.75">
      <c r="A44" s="23">
        <f t="shared" si="2"/>
        <v>0.3900000000000002</v>
      </c>
      <c r="B44" s="19">
        <f t="shared" si="3"/>
        <v>-0.007424173676179731</v>
      </c>
      <c r="C44" s="19">
        <f t="shared" si="4"/>
        <v>0.566022280839488</v>
      </c>
      <c r="D44" s="19">
        <f t="shared" si="0"/>
        <v>0.9898898234906309</v>
      </c>
      <c r="E44" s="19">
        <f t="shared" si="6"/>
        <v>0.5759211790743943</v>
      </c>
      <c r="F44" s="19">
        <f t="shared" si="1"/>
        <v>0.005759211790743944</v>
      </c>
    </row>
    <row r="45" spans="1:6" ht="12.75">
      <c r="A45" s="23">
        <f t="shared" si="2"/>
        <v>0.4000000000000002</v>
      </c>
      <c r="B45" s="19">
        <f t="shared" si="3"/>
        <v>-0.0016649618854357876</v>
      </c>
      <c r="C45" s="19">
        <f t="shared" si="4"/>
        <v>0.5759211790743943</v>
      </c>
      <c r="D45" s="19">
        <f t="shared" si="0"/>
        <v>0.22199491805810503</v>
      </c>
      <c r="E45" s="19">
        <f t="shared" si="6"/>
        <v>0.5781411282549754</v>
      </c>
      <c r="F45" s="19">
        <f t="shared" si="1"/>
        <v>0.005781411282549755</v>
      </c>
    </row>
    <row r="46" spans="1:6" ht="12.75">
      <c r="A46" s="23">
        <f t="shared" si="2"/>
        <v>0.4100000000000002</v>
      </c>
      <c r="B46" s="19">
        <f t="shared" si="3"/>
        <v>0.004116449397113967</v>
      </c>
      <c r="C46" s="19">
        <f t="shared" si="4"/>
        <v>0.5781411282549754</v>
      </c>
      <c r="D46" s="19">
        <f t="shared" si="0"/>
        <v>-0.5488599196151956</v>
      </c>
      <c r="E46" s="19">
        <f t="shared" si="6"/>
        <v>0.5726525290588235</v>
      </c>
      <c r="F46" s="19">
        <f t="shared" si="1"/>
        <v>0.005726525290588235</v>
      </c>
    </row>
    <row r="47" spans="1:6" ht="12.75">
      <c r="A47" s="23">
        <f t="shared" si="2"/>
        <v>0.4200000000000002</v>
      </c>
      <c r="B47" s="19">
        <f t="shared" si="3"/>
        <v>0.009842974687702202</v>
      </c>
      <c r="C47" s="19">
        <f t="shared" si="4"/>
        <v>0.5726525290588235</v>
      </c>
      <c r="D47" s="19">
        <f t="shared" si="0"/>
        <v>-1.3123966250269603</v>
      </c>
      <c r="E47" s="19">
        <f t="shared" si="6"/>
        <v>0.5595285628085539</v>
      </c>
      <c r="F47" s="19">
        <f t="shared" si="1"/>
        <v>0.0055952856280855395</v>
      </c>
    </row>
    <row r="48" spans="1:6" ht="12.75">
      <c r="A48" s="23">
        <f t="shared" si="2"/>
        <v>0.4300000000000002</v>
      </c>
      <c r="B48" s="19">
        <f t="shared" si="3"/>
        <v>0.015438260315787742</v>
      </c>
      <c r="C48" s="19">
        <f t="shared" si="4"/>
        <v>0.5595285628085539</v>
      </c>
      <c r="D48" s="19">
        <f t="shared" si="0"/>
        <v>-2.058434708771699</v>
      </c>
      <c r="E48" s="19">
        <f t="shared" si="6"/>
        <v>0.538944215720837</v>
      </c>
      <c r="F48" s="19">
        <f t="shared" si="1"/>
        <v>0.00538944215720837</v>
      </c>
    </row>
    <row r="49" spans="1:6" ht="12.75">
      <c r="A49" s="23">
        <f t="shared" si="2"/>
        <v>0.4400000000000002</v>
      </c>
      <c r="B49" s="19">
        <f t="shared" si="3"/>
        <v>0.02082770247299611</v>
      </c>
      <c r="C49" s="19">
        <f t="shared" si="4"/>
        <v>0.538944215720837</v>
      </c>
      <c r="D49" s="19">
        <f t="shared" si="0"/>
        <v>-2.777026996399482</v>
      </c>
      <c r="E49" s="19">
        <f t="shared" si="6"/>
        <v>0.5111739457568422</v>
      </c>
      <c r="F49" s="19">
        <f t="shared" si="1"/>
        <v>0.005111739457568422</v>
      </c>
    </row>
    <row r="50" spans="1:6" ht="12.75">
      <c r="A50" s="23">
        <f t="shared" si="2"/>
        <v>0.45000000000000023</v>
      </c>
      <c r="B50" s="19">
        <f t="shared" si="3"/>
        <v>0.025939441930564532</v>
      </c>
      <c r="C50" s="19">
        <f t="shared" si="4"/>
        <v>0.5111739457568422</v>
      </c>
      <c r="D50" s="19">
        <f t="shared" si="0"/>
        <v>-3.4585922574086045</v>
      </c>
      <c r="E50" s="19">
        <f t="shared" si="6"/>
        <v>0.4765880231827561</v>
      </c>
      <c r="F50" s="19">
        <f t="shared" si="1"/>
        <v>0.004765880231827562</v>
      </c>
    </row>
    <row r="51" spans="1:6" ht="12.75">
      <c r="A51" s="23">
        <f t="shared" si="2"/>
        <v>0.46000000000000024</v>
      </c>
      <c r="B51" s="19">
        <f t="shared" si="3"/>
        <v>0.030705322162392093</v>
      </c>
      <c r="C51" s="19">
        <f t="shared" si="4"/>
        <v>0.4765880231827561</v>
      </c>
      <c r="D51" s="19">
        <f t="shared" si="0"/>
        <v>-4.094042954985612</v>
      </c>
      <c r="E51" s="19">
        <f t="shared" si="6"/>
        <v>0.4356475936329</v>
      </c>
      <c r="F51" s="19">
        <f t="shared" si="1"/>
        <v>0.004356475936329</v>
      </c>
    </row>
    <row r="52" spans="1:6" ht="12.75">
      <c r="A52" s="23">
        <f t="shared" si="2"/>
        <v>0.47000000000000025</v>
      </c>
      <c r="B52" s="19">
        <f t="shared" si="3"/>
        <v>0.03506179809872109</v>
      </c>
      <c r="C52" s="19">
        <f t="shared" si="4"/>
        <v>0.4356475936329</v>
      </c>
      <c r="D52" s="19">
        <f t="shared" si="0"/>
        <v>-4.674906413162812</v>
      </c>
      <c r="E52" s="19">
        <f t="shared" si="6"/>
        <v>0.3888985295012719</v>
      </c>
      <c r="F52" s="19">
        <f t="shared" si="1"/>
        <v>0.0038889852950127193</v>
      </c>
    </row>
    <row r="53" spans="1:6" ht="12.75">
      <c r="A53" s="23">
        <f t="shared" si="2"/>
        <v>0.48000000000000026</v>
      </c>
      <c r="B53" s="19">
        <f t="shared" si="3"/>
        <v>0.03895078339373381</v>
      </c>
      <c r="C53" s="19">
        <f t="shared" si="4"/>
        <v>0.3888985295012719</v>
      </c>
      <c r="D53" s="19">
        <f t="shared" si="0"/>
        <v>-5.1934377858311755</v>
      </c>
      <c r="E53" s="19">
        <f t="shared" si="6"/>
        <v>0.3369641516429601</v>
      </c>
      <c r="F53" s="19">
        <f t="shared" si="1"/>
        <v>0.0033696415164296014</v>
      </c>
    </row>
    <row r="54" spans="1:6" ht="12.75">
      <c r="A54" s="23">
        <f t="shared" si="2"/>
        <v>0.49000000000000027</v>
      </c>
      <c r="B54" s="19">
        <f t="shared" si="3"/>
        <v>0.04232042491016341</v>
      </c>
      <c r="C54" s="19">
        <f t="shared" si="4"/>
        <v>0.3369641516429601</v>
      </c>
      <c r="D54" s="19">
        <f t="shared" si="0"/>
        <v>-5.642723321355122</v>
      </c>
      <c r="E54" s="19">
        <f t="shared" si="6"/>
        <v>0.28053691842940887</v>
      </c>
      <c r="F54" s="19">
        <f t="shared" si="1"/>
        <v>0.0028053691842940885</v>
      </c>
    </row>
    <row r="55" spans="1:6" ht="12.75">
      <c r="A55" s="23">
        <f t="shared" si="2"/>
        <v>0.5000000000000002</v>
      </c>
      <c r="B55" s="19">
        <f t="shared" si="3"/>
        <v>0.0451257940944575</v>
      </c>
      <c r="C55" s="19">
        <f t="shared" si="4"/>
        <v>0.28053691842940887</v>
      </c>
      <c r="D55" s="19">
        <f t="shared" si="0"/>
        <v>-6.016772545927667</v>
      </c>
      <c r="E55" s="19">
        <f t="shared" si="6"/>
        <v>0.2203691929701322</v>
      </c>
      <c r="F55" s="19">
        <f t="shared" si="1"/>
        <v>0.002203691929701322</v>
      </c>
    </row>
    <row r="56" spans="1:6" ht="12.75">
      <c r="A56" s="23">
        <f t="shared" si="2"/>
        <v>0.5100000000000002</v>
      </c>
      <c r="B56" s="19">
        <f t="shared" si="3"/>
        <v>0.047329486024158825</v>
      </c>
      <c r="C56" s="19">
        <f t="shared" si="4"/>
        <v>0.2203691929701322</v>
      </c>
      <c r="D56" s="19">
        <f t="shared" si="0"/>
        <v>-6.3105981365545105</v>
      </c>
      <c r="E56" s="19">
        <f t="shared" si="6"/>
        <v>0.1572632116045871</v>
      </c>
      <c r="F56" s="19">
        <f t="shared" si="1"/>
        <v>0.0015726321160458709</v>
      </c>
    </row>
    <row r="57" spans="1:6" ht="12.75">
      <c r="A57" s="23">
        <f t="shared" si="2"/>
        <v>0.5200000000000002</v>
      </c>
      <c r="B57" s="19">
        <f t="shared" si="3"/>
        <v>0.048902118140204696</v>
      </c>
      <c r="C57" s="19">
        <f t="shared" si="4"/>
        <v>0.1572632116045871</v>
      </c>
      <c r="D57" s="19">
        <f t="shared" si="0"/>
        <v>-6.52028241869396</v>
      </c>
      <c r="E57" s="19">
        <f t="shared" si="6"/>
        <v>0.09206038741764748</v>
      </c>
      <c r="F57" s="19">
        <f t="shared" si="1"/>
        <v>0.0009206038741764748</v>
      </c>
    </row>
    <row r="58" spans="1:6" ht="12.75">
      <c r="A58" s="23">
        <f t="shared" si="2"/>
        <v>0.5300000000000002</v>
      </c>
      <c r="B58" s="19">
        <f t="shared" si="3"/>
        <v>0.04982272201438117</v>
      </c>
      <c r="C58" s="19">
        <f t="shared" si="4"/>
        <v>0.09206038741764748</v>
      </c>
      <c r="D58" s="19">
        <f t="shared" si="0"/>
        <v>-6.6430296019174895</v>
      </c>
      <c r="E58" s="19">
        <f t="shared" si="6"/>
        <v>0.025630091398472582</v>
      </c>
      <c r="F58" s="19">
        <f t="shared" si="1"/>
        <v>0.00025630091398472584</v>
      </c>
    </row>
    <row r="59" spans="1:6" ht="12.75">
      <c r="A59" s="23">
        <f t="shared" si="2"/>
        <v>0.5400000000000003</v>
      </c>
      <c r="B59" s="19">
        <f t="shared" si="3"/>
        <v>0.0500790229283659</v>
      </c>
      <c r="C59" s="19">
        <f t="shared" si="4"/>
        <v>0.025630091398472582</v>
      </c>
      <c r="D59" s="19">
        <f t="shared" si="0"/>
        <v>-6.677203057115453</v>
      </c>
      <c r="E59" s="19">
        <f t="shared" si="6"/>
        <v>-0.041141939172681954</v>
      </c>
      <c r="F59" s="19">
        <f t="shared" si="1"/>
        <v>-0.00041141939172681955</v>
      </c>
    </row>
    <row r="60" spans="1:6" ht="12.75">
      <c r="A60" s="23">
        <f t="shared" si="2"/>
        <v>0.5500000000000003</v>
      </c>
      <c r="B60" s="19">
        <f t="shared" si="3"/>
        <v>0.04966760353663908</v>
      </c>
      <c r="C60" s="19">
        <f t="shared" si="4"/>
        <v>-0.041141939172681954</v>
      </c>
      <c r="D60" s="19">
        <f t="shared" si="0"/>
        <v>-6.622347138218545</v>
      </c>
      <c r="E60" s="19">
        <f t="shared" si="6"/>
        <v>-0.1073654105548674</v>
      </c>
      <c r="F60" s="19">
        <f t="shared" si="1"/>
        <v>-0.001073654105548674</v>
      </c>
    </row>
    <row r="61" spans="1:6" ht="12.75">
      <c r="A61" s="23">
        <f t="shared" si="2"/>
        <v>0.5600000000000003</v>
      </c>
      <c r="B61" s="19">
        <f t="shared" si="3"/>
        <v>0.048593949431090404</v>
      </c>
      <c r="C61" s="19">
        <f t="shared" si="4"/>
        <v>-0.1073654105548674</v>
      </c>
      <c r="D61" s="19">
        <f t="shared" si="0"/>
        <v>-6.4791932574787205</v>
      </c>
      <c r="E61" s="19">
        <f t="shared" si="6"/>
        <v>-0.17215734312965458</v>
      </c>
      <c r="F61" s="19">
        <f t="shared" si="1"/>
        <v>-0.001721573431296546</v>
      </c>
    </row>
    <row r="62" spans="1:6" ht="12.75">
      <c r="A62" s="23">
        <f t="shared" si="2"/>
        <v>0.5700000000000003</v>
      </c>
      <c r="B62" s="19">
        <f t="shared" si="3"/>
        <v>0.04687237599979386</v>
      </c>
      <c r="C62" s="19">
        <f t="shared" si="4"/>
        <v>-0.17215734312965458</v>
      </c>
      <c r="D62" s="19">
        <f t="shared" si="0"/>
        <v>-6.249650133305848</v>
      </c>
      <c r="E62" s="19">
        <f t="shared" si="6"/>
        <v>-0.23465384446271306</v>
      </c>
      <c r="F62" s="19">
        <f t="shared" si="1"/>
        <v>-0.0023465384446271307</v>
      </c>
    </row>
    <row r="63" spans="1:6" ht="12.75">
      <c r="A63" s="23">
        <f t="shared" si="2"/>
        <v>0.5800000000000003</v>
      </c>
      <c r="B63" s="19">
        <f t="shared" si="3"/>
        <v>0.04452583755516673</v>
      </c>
      <c r="C63" s="19">
        <f t="shared" si="4"/>
        <v>-0.23465384446271306</v>
      </c>
      <c r="D63" s="19">
        <f t="shared" si="0"/>
        <v>-5.936778340688898</v>
      </c>
      <c r="E63" s="19">
        <f t="shared" si="6"/>
        <v>-0.29402162786960206</v>
      </c>
      <c r="F63" s="19">
        <f t="shared" si="1"/>
        <v>-0.0029402162786960205</v>
      </c>
    </row>
    <row r="64" spans="1:6" ht="12.75">
      <c r="A64" s="23">
        <f t="shared" si="2"/>
        <v>0.5900000000000003</v>
      </c>
      <c r="B64" s="19">
        <f t="shared" si="3"/>
        <v>0.04158562127647071</v>
      </c>
      <c r="C64" s="19">
        <f t="shared" si="4"/>
        <v>-0.29402162786960206</v>
      </c>
      <c r="D64" s="19">
        <f t="shared" si="0"/>
        <v>-5.544749503529428</v>
      </c>
      <c r="E64" s="19">
        <f t="shared" si="6"/>
        <v>-0.34946912290489635</v>
      </c>
      <c r="F64" s="19">
        <f t="shared" si="1"/>
        <v>-0.0034946912290489637</v>
      </c>
    </row>
    <row r="65" spans="1:6" ht="12.75">
      <c r="A65" s="23">
        <f t="shared" si="2"/>
        <v>0.6000000000000003</v>
      </c>
      <c r="B65" s="19">
        <f t="shared" si="3"/>
        <v>0.03809093004742175</v>
      </c>
      <c r="C65" s="19">
        <f t="shared" si="4"/>
        <v>-0.34946912290489635</v>
      </c>
      <c r="D65" s="19">
        <f t="shared" si="0"/>
        <v>-5.078790672989567</v>
      </c>
      <c r="E65" s="19">
        <f t="shared" si="6"/>
        <v>-0.40025702963479204</v>
      </c>
      <c r="F65" s="19">
        <f t="shared" si="1"/>
        <v>-0.004002570296347921</v>
      </c>
    </row>
    <row r="66" spans="1:6" ht="12.75">
      <c r="A66" s="23">
        <f t="shared" si="2"/>
        <v>0.6100000000000003</v>
      </c>
      <c r="B66" s="19">
        <f t="shared" si="3"/>
        <v>0.03408835975107383</v>
      </c>
      <c r="C66" s="19">
        <f t="shared" si="4"/>
        <v>-0.40025702963479204</v>
      </c>
      <c r="D66" s="19">
        <f t="shared" si="0"/>
        <v>-4.54511463347651</v>
      </c>
      <c r="E66" s="19">
        <f t="shared" si="6"/>
        <v>-0.44570817596955714</v>
      </c>
      <c r="F66" s="19">
        <f t="shared" si="1"/>
        <v>-0.004457081759695571</v>
      </c>
    </row>
    <row r="67" spans="1:6" ht="12.75">
      <c r="A67" s="23">
        <f t="shared" si="2"/>
        <v>0.6200000000000003</v>
      </c>
      <c r="B67" s="19">
        <f t="shared" si="3"/>
        <v>0.029631277991378255</v>
      </c>
      <c r="C67" s="19">
        <f t="shared" si="4"/>
        <v>-0.44570817596955714</v>
      </c>
      <c r="D67" s="19">
        <f t="shared" si="0"/>
        <v>-3.950837065517101</v>
      </c>
      <c r="E67" s="19">
        <f t="shared" si="6"/>
        <v>-0.48521654662472813</v>
      </c>
      <c r="F67" s="19">
        <f t="shared" si="1"/>
        <v>-0.0048521654662472815</v>
      </c>
    </row>
    <row r="68" spans="1:6" ht="12.75">
      <c r="A68" s="23">
        <f t="shared" si="2"/>
        <v>0.6300000000000003</v>
      </c>
      <c r="B68" s="19">
        <f t="shared" si="3"/>
        <v>0.024779112525130972</v>
      </c>
      <c r="C68" s="19">
        <f t="shared" si="4"/>
        <v>-0.48521654662472813</v>
      </c>
      <c r="D68" s="19">
        <f t="shared" si="0"/>
        <v>-3.3038816700174634</v>
      </c>
      <c r="E68" s="19">
        <f t="shared" si="6"/>
        <v>-0.5182553633249027</v>
      </c>
      <c r="F68" s="19">
        <f t="shared" si="1"/>
        <v>-0.005182553633249027</v>
      </c>
    </row>
    <row r="69" spans="1:6" ht="12.75">
      <c r="A69" s="23">
        <f t="shared" si="2"/>
        <v>0.6400000000000003</v>
      </c>
      <c r="B69" s="19">
        <f t="shared" si="3"/>
        <v>0.019596558891881943</v>
      </c>
      <c r="C69" s="19">
        <f t="shared" si="4"/>
        <v>-0.5182553633249027</v>
      </c>
      <c r="D69" s="19">
        <f t="shared" si="0"/>
        <v>-2.6128745189175926</v>
      </c>
      <c r="E69" s="19">
        <f t="shared" si="6"/>
        <v>-0.5443841085140787</v>
      </c>
      <c r="F69" s="19">
        <f t="shared" si="1"/>
        <v>-0.005443841085140787</v>
      </c>
    </row>
    <row r="70" spans="1:6" ht="12.75">
      <c r="A70" s="23">
        <f t="shared" si="2"/>
        <v>0.6500000000000004</v>
      </c>
      <c r="B70" s="19">
        <f t="shared" si="3"/>
        <v>0.014152717806741155</v>
      </c>
      <c r="C70" s="19">
        <f t="shared" si="4"/>
        <v>-0.5443841085140787</v>
      </c>
      <c r="D70" s="19">
        <f aca="true" t="shared" si="7" ref="D70:D98">-$D$3*B70-(($E$3/$A$3)*C70)</f>
        <v>-1.8870290408988208</v>
      </c>
      <c r="E70" s="19">
        <f t="shared" si="6"/>
        <v>-0.563254398923067</v>
      </c>
      <c r="F70" s="19">
        <f aca="true" t="shared" si="8" ref="F70:F99">E70*$C$3</f>
        <v>-0.00563254398923067</v>
      </c>
    </row>
    <row r="71" spans="1:6" ht="12.75">
      <c r="A71" s="23">
        <f aca="true" t="shared" si="9" ref="A71:A99">A70+$C$3</f>
        <v>0.6600000000000004</v>
      </c>
      <c r="B71" s="19">
        <f aca="true" t="shared" si="10" ref="B71:B99">B70+F70</f>
        <v>0.008520173817510485</v>
      </c>
      <c r="C71" s="19">
        <f aca="true" t="shared" si="11" ref="C71:C99">E70</f>
        <v>-0.563254398923067</v>
      </c>
      <c r="D71" s="19">
        <f t="shared" si="7"/>
        <v>-1.1360231756680648</v>
      </c>
      <c r="E71" s="19">
        <f t="shared" si="6"/>
        <v>-0.5746146306797476</v>
      </c>
      <c r="F71" s="19">
        <f t="shared" si="8"/>
        <v>-0.005746146306797476</v>
      </c>
    </row>
    <row r="72" spans="1:6" ht="12.75">
      <c r="A72" s="23">
        <f t="shared" si="9"/>
        <v>0.6700000000000004</v>
      </c>
      <c r="B72" s="19">
        <f t="shared" si="10"/>
        <v>0.0027740275107130093</v>
      </c>
      <c r="C72" s="19">
        <f t="shared" si="11"/>
        <v>-0.5746146306797476</v>
      </c>
      <c r="D72" s="19">
        <f t="shared" si="7"/>
        <v>-0.3698703347617346</v>
      </c>
      <c r="E72" s="19">
        <f t="shared" si="6"/>
        <v>-0.578313334027365</v>
      </c>
      <c r="F72" s="19">
        <f t="shared" si="8"/>
        <v>-0.00578313334027365</v>
      </c>
    </row>
    <row r="73" spans="1:6" ht="12.75">
      <c r="A73" s="23">
        <f t="shared" si="9"/>
        <v>0.6800000000000004</v>
      </c>
      <c r="B73" s="19">
        <f t="shared" si="10"/>
        <v>-0.0030091058295606404</v>
      </c>
      <c r="C73" s="19">
        <f t="shared" si="11"/>
        <v>-0.578313334027365</v>
      </c>
      <c r="D73" s="19">
        <f t="shared" si="7"/>
        <v>0.40121411060808543</v>
      </c>
      <c r="E73" s="19">
        <f t="shared" si="6"/>
        <v>-0.5743011929212841</v>
      </c>
      <c r="F73" s="19">
        <f t="shared" si="8"/>
        <v>-0.005743011929212841</v>
      </c>
    </row>
    <row r="74" spans="1:6" ht="12.75">
      <c r="A74" s="23">
        <f t="shared" si="9"/>
        <v>0.6900000000000004</v>
      </c>
      <c r="B74" s="19">
        <f t="shared" si="10"/>
        <v>-0.008752117758773482</v>
      </c>
      <c r="C74" s="19">
        <f t="shared" si="11"/>
        <v>-0.5743011929212841</v>
      </c>
      <c r="D74" s="19">
        <f t="shared" si="7"/>
        <v>1.166949034503131</v>
      </c>
      <c r="E74" s="19">
        <f t="shared" si="6"/>
        <v>-0.5626317025762528</v>
      </c>
      <c r="F74" s="19">
        <f t="shared" si="8"/>
        <v>-0.005626317025762529</v>
      </c>
    </row>
    <row r="75" spans="1:6" ht="12.75">
      <c r="A75" s="23">
        <f t="shared" si="9"/>
        <v>0.7000000000000004</v>
      </c>
      <c r="B75" s="19">
        <f t="shared" si="10"/>
        <v>-0.014378434784536012</v>
      </c>
      <c r="C75" s="19">
        <f t="shared" si="11"/>
        <v>-0.5626317025762528</v>
      </c>
      <c r="D75" s="19">
        <f t="shared" si="7"/>
        <v>1.917124637938135</v>
      </c>
      <c r="E75" s="19">
        <f t="shared" si="6"/>
        <v>-0.5434604561968714</v>
      </c>
      <c r="F75" s="19">
        <f t="shared" si="8"/>
        <v>-0.005434604561968715</v>
      </c>
    </row>
    <row r="76" spans="1:6" ht="12.75">
      <c r="A76" s="23">
        <f t="shared" si="9"/>
        <v>0.7100000000000004</v>
      </c>
      <c r="B76" s="19">
        <f t="shared" si="10"/>
        <v>-0.019813039346504725</v>
      </c>
      <c r="C76" s="19">
        <f t="shared" si="11"/>
        <v>-0.5434604561968714</v>
      </c>
      <c r="D76" s="19">
        <f t="shared" si="7"/>
        <v>2.6417385795339636</v>
      </c>
      <c r="E76" s="19">
        <f t="shared" si="6"/>
        <v>-0.5170430704015319</v>
      </c>
      <c r="F76" s="19">
        <f t="shared" si="8"/>
        <v>-0.005170430704015318</v>
      </c>
    </row>
    <row r="77" spans="1:6" ht="12.75">
      <c r="A77" s="23">
        <f t="shared" si="9"/>
        <v>0.7200000000000004</v>
      </c>
      <c r="B77" s="19">
        <f t="shared" si="10"/>
        <v>-0.024983470050520044</v>
      </c>
      <c r="C77" s="19">
        <f t="shared" si="11"/>
        <v>-0.5170430704015319</v>
      </c>
      <c r="D77" s="19">
        <f t="shared" si="7"/>
        <v>3.3311293400693396</v>
      </c>
      <c r="E77" s="19">
        <f t="shared" si="6"/>
        <v>-0.48373177700083847</v>
      </c>
      <c r="F77" s="19">
        <f t="shared" si="8"/>
        <v>-0.004837317770008385</v>
      </c>
    </row>
    <row r="78" spans="1:6" ht="12.75">
      <c r="A78" s="23">
        <f t="shared" si="9"/>
        <v>0.7300000000000004</v>
      </c>
      <c r="B78" s="19">
        <f t="shared" si="10"/>
        <v>-0.029820787820528428</v>
      </c>
      <c r="C78" s="19">
        <f t="shared" si="11"/>
        <v>-0.48373177700083847</v>
      </c>
      <c r="D78" s="19">
        <f t="shared" si="7"/>
        <v>3.976105042737124</v>
      </c>
      <c r="E78" s="19">
        <f t="shared" si="6"/>
        <v>-0.44397072657346726</v>
      </c>
      <c r="F78" s="19">
        <f t="shared" si="8"/>
        <v>-0.004439707265734672</v>
      </c>
    </row>
    <row r="79" spans="1:6" ht="12.75">
      <c r="A79" s="23">
        <f t="shared" si="9"/>
        <v>0.7400000000000004</v>
      </c>
      <c r="B79" s="19">
        <f t="shared" si="10"/>
        <v>-0.0342604950862631</v>
      </c>
      <c r="C79" s="19">
        <f t="shared" si="11"/>
        <v>-0.44397072657346726</v>
      </c>
      <c r="D79" s="19">
        <f t="shared" si="7"/>
        <v>4.568066011501747</v>
      </c>
      <c r="E79" s="19">
        <f t="shared" si="6"/>
        <v>-0.3982900664584498</v>
      </c>
      <c r="F79" s="19">
        <f t="shared" si="8"/>
        <v>-0.003982900664584498</v>
      </c>
    </row>
    <row r="80" spans="1:6" ht="12.75">
      <c r="A80" s="23">
        <f t="shared" si="9"/>
        <v>0.7500000000000004</v>
      </c>
      <c r="B80" s="19">
        <f t="shared" si="10"/>
        <v>-0.0382433957508476</v>
      </c>
      <c r="C80" s="19">
        <f t="shared" si="11"/>
        <v>-0.3982900664584498</v>
      </c>
      <c r="D80" s="19">
        <f t="shared" si="7"/>
        <v>5.099119433446347</v>
      </c>
      <c r="E80" s="19">
        <f t="shared" si="6"/>
        <v>-0.3472988721239863</v>
      </c>
      <c r="F80" s="19">
        <f t="shared" si="8"/>
        <v>-0.003472988721239863</v>
      </c>
    </row>
    <row r="81" spans="1:6" ht="12.75">
      <c r="A81" s="23">
        <f t="shared" si="9"/>
        <v>0.7600000000000005</v>
      </c>
      <c r="B81" s="19">
        <f t="shared" si="10"/>
        <v>-0.04171638447208746</v>
      </c>
      <c r="C81" s="19">
        <f t="shared" si="11"/>
        <v>-0.3472988721239863</v>
      </c>
      <c r="D81" s="19">
        <f t="shared" si="7"/>
        <v>5.562184596278328</v>
      </c>
      <c r="E81" s="19">
        <f t="shared" si="6"/>
        <v>-0.291677026161203</v>
      </c>
      <c r="F81" s="19">
        <f t="shared" si="8"/>
        <v>-0.00291677026161203</v>
      </c>
    </row>
    <row r="82" spans="1:6" ht="12.75">
      <c r="A82" s="23">
        <f t="shared" si="9"/>
        <v>0.7700000000000005</v>
      </c>
      <c r="B82" s="19">
        <f t="shared" si="10"/>
        <v>-0.04463315473369949</v>
      </c>
      <c r="C82" s="19">
        <f t="shared" si="11"/>
        <v>-0.291677026161203</v>
      </c>
      <c r="D82" s="19">
        <f t="shared" si="7"/>
        <v>5.951087297826599</v>
      </c>
      <c r="E82" s="19">
        <f t="shared" si="6"/>
        <v>-0.232166153182937</v>
      </c>
      <c r="F82" s="19">
        <f t="shared" si="8"/>
        <v>-0.00232166153182937</v>
      </c>
    </row>
    <row r="83" spans="1:6" ht="12.75">
      <c r="A83" s="23">
        <f t="shared" si="9"/>
        <v>0.7800000000000005</v>
      </c>
      <c r="B83" s="19">
        <f t="shared" si="10"/>
        <v>-0.04695481626552886</v>
      </c>
      <c r="C83" s="19">
        <f t="shared" si="11"/>
        <v>-0.232166153182937</v>
      </c>
      <c r="D83" s="19">
        <f t="shared" si="7"/>
        <v>6.260642168737181</v>
      </c>
      <c r="E83" s="19">
        <f t="shared" si="6"/>
        <v>-0.1695597314955652</v>
      </c>
      <c r="F83" s="19">
        <f t="shared" si="8"/>
        <v>-0.001695597314955652</v>
      </c>
    </row>
    <row r="84" spans="1:6" ht="12.75">
      <c r="A84" s="23">
        <f t="shared" si="9"/>
        <v>0.7900000000000005</v>
      </c>
      <c r="B84" s="19">
        <f t="shared" si="10"/>
        <v>-0.04865041358048451</v>
      </c>
      <c r="C84" s="19">
        <f t="shared" si="11"/>
        <v>-0.1695597314955652</v>
      </c>
      <c r="D84" s="19">
        <f t="shared" si="7"/>
        <v>6.486721810731269</v>
      </c>
      <c r="E84" s="19">
        <f t="shared" si="6"/>
        <v>-0.1046925133882525</v>
      </c>
      <c r="F84" s="19">
        <f t="shared" si="8"/>
        <v>-0.001046925133882525</v>
      </c>
    </row>
    <row r="85" spans="1:6" ht="12.75">
      <c r="A85" s="23">
        <f t="shared" si="9"/>
        <v>0.8000000000000005</v>
      </c>
      <c r="B85" s="19">
        <f t="shared" si="10"/>
        <v>-0.04969733871436704</v>
      </c>
      <c r="C85" s="19">
        <f t="shared" si="11"/>
        <v>-0.1046925133882525</v>
      </c>
      <c r="D85" s="19">
        <f t="shared" si="7"/>
        <v>6.626311828582272</v>
      </c>
      <c r="E85" s="19">
        <f t="shared" si="6"/>
        <v>-0.03842939510242978</v>
      </c>
      <c r="F85" s="19">
        <f t="shared" si="8"/>
        <v>-0.0003842939510242978</v>
      </c>
    </row>
    <row r="86" spans="1:6" ht="12.75">
      <c r="A86" s="23">
        <f t="shared" si="9"/>
        <v>0.8100000000000005</v>
      </c>
      <c r="B86" s="19">
        <f t="shared" si="10"/>
        <v>-0.05008163266539133</v>
      </c>
      <c r="C86" s="19">
        <f t="shared" si="11"/>
        <v>-0.03842939510242978</v>
      </c>
      <c r="D86" s="19">
        <f t="shared" si="7"/>
        <v>6.677551022052178</v>
      </c>
      <c r="E86" s="19">
        <f t="shared" si="6"/>
        <v>0.028346115118092</v>
      </c>
      <c r="F86" s="19">
        <f t="shared" si="8"/>
        <v>0.00028346115118092</v>
      </c>
    </row>
    <row r="87" spans="1:6" ht="12.75">
      <c r="A87" s="23">
        <f t="shared" si="9"/>
        <v>0.8200000000000005</v>
      </c>
      <c r="B87" s="19">
        <f t="shared" si="10"/>
        <v>-0.04979817151421041</v>
      </c>
      <c r="C87" s="19">
        <f t="shared" si="11"/>
        <v>0.028346115118092</v>
      </c>
      <c r="D87" s="19">
        <f t="shared" si="7"/>
        <v>6.6397562018947225</v>
      </c>
      <c r="E87" s="19">
        <f aca="true" t="shared" si="12" ref="E87:E99">C87+(D87*$C$3)</f>
        <v>0.09474367713703923</v>
      </c>
      <c r="F87" s="19">
        <f t="shared" si="8"/>
        <v>0.0009474367713703923</v>
      </c>
    </row>
    <row r="88" spans="1:6" ht="12.75">
      <c r="A88" s="23">
        <f t="shared" si="9"/>
        <v>0.8300000000000005</v>
      </c>
      <c r="B88" s="19">
        <f t="shared" si="10"/>
        <v>-0.04885073474284002</v>
      </c>
      <c r="C88" s="19">
        <f t="shared" si="11"/>
        <v>0.09474367713703923</v>
      </c>
      <c r="D88" s="19">
        <f t="shared" si="7"/>
        <v>6.513431299045337</v>
      </c>
      <c r="E88" s="19">
        <f t="shared" si="12"/>
        <v>0.1598779901274926</v>
      </c>
      <c r="F88" s="19">
        <f t="shared" si="8"/>
        <v>0.001598779901274926</v>
      </c>
    </row>
    <row r="89" spans="1:6" ht="12.75">
      <c r="A89" s="23">
        <f t="shared" si="9"/>
        <v>0.8400000000000005</v>
      </c>
      <c r="B89" s="19">
        <f t="shared" si="10"/>
        <v>-0.047251954841565094</v>
      </c>
      <c r="C89" s="19">
        <f t="shared" si="11"/>
        <v>0.1598779901274926</v>
      </c>
      <c r="D89" s="19">
        <f t="shared" si="7"/>
        <v>6.300260645542013</v>
      </c>
      <c r="E89" s="19">
        <f t="shared" si="12"/>
        <v>0.22288059658291273</v>
      </c>
      <c r="F89" s="19">
        <f t="shared" si="8"/>
        <v>0.0022288059658291275</v>
      </c>
    </row>
    <row r="90" spans="1:6" ht="12.75">
      <c r="A90" s="23">
        <f t="shared" si="9"/>
        <v>0.8500000000000005</v>
      </c>
      <c r="B90" s="19">
        <f t="shared" si="10"/>
        <v>-0.04502314887573597</v>
      </c>
      <c r="C90" s="19">
        <f t="shared" si="11"/>
        <v>0.22288059658291273</v>
      </c>
      <c r="D90" s="19">
        <f t="shared" si="7"/>
        <v>6.003086516764796</v>
      </c>
      <c r="E90" s="19">
        <f t="shared" si="12"/>
        <v>0.2829114617505607</v>
      </c>
      <c r="F90" s="19">
        <f t="shared" si="8"/>
        <v>0.002829114617505607</v>
      </c>
    </row>
    <row r="91" spans="1:6" ht="12.75">
      <c r="A91" s="23">
        <f t="shared" si="9"/>
        <v>0.8600000000000005</v>
      </c>
      <c r="B91" s="19">
        <f t="shared" si="10"/>
        <v>-0.04219403425823036</v>
      </c>
      <c r="C91" s="19">
        <f t="shared" si="11"/>
        <v>0.2829114617505607</v>
      </c>
      <c r="D91" s="19">
        <f t="shared" si="7"/>
        <v>5.625871234430715</v>
      </c>
      <c r="E91" s="19">
        <f t="shared" si="12"/>
        <v>0.3391701740948678</v>
      </c>
      <c r="F91" s="19">
        <f t="shared" si="8"/>
        <v>0.0033917017409486783</v>
      </c>
    </row>
    <row r="92" spans="1:6" ht="12.75">
      <c r="A92" s="23">
        <f t="shared" si="9"/>
        <v>0.8700000000000006</v>
      </c>
      <c r="B92" s="19">
        <f t="shared" si="10"/>
        <v>-0.03880233251728168</v>
      </c>
      <c r="C92" s="19">
        <f t="shared" si="11"/>
        <v>0.3391701740948678</v>
      </c>
      <c r="D92" s="19">
        <f t="shared" si="7"/>
        <v>5.173644335637557</v>
      </c>
      <c r="E92" s="19">
        <f t="shared" si="12"/>
        <v>0.3909066174512434</v>
      </c>
      <c r="F92" s="19">
        <f t="shared" si="8"/>
        <v>0.003909066174512434</v>
      </c>
    </row>
    <row r="93" spans="1:6" ht="12.75">
      <c r="A93" s="23">
        <f t="shared" si="9"/>
        <v>0.8800000000000006</v>
      </c>
      <c r="B93" s="19">
        <f t="shared" si="10"/>
        <v>-0.03489326634276924</v>
      </c>
      <c r="C93" s="19">
        <f t="shared" si="11"/>
        <v>0.3909066174512434</v>
      </c>
      <c r="D93" s="19">
        <f t="shared" si="7"/>
        <v>4.652435512369233</v>
      </c>
      <c r="E93" s="19">
        <f t="shared" si="12"/>
        <v>0.43743097257493574</v>
      </c>
      <c r="F93" s="19">
        <f t="shared" si="8"/>
        <v>0.004374309725749357</v>
      </c>
    </row>
    <row r="94" spans="1:6" ht="12.75">
      <c r="A94" s="23">
        <f t="shared" si="9"/>
        <v>0.8900000000000006</v>
      </c>
      <c r="B94" s="19">
        <f t="shared" si="10"/>
        <v>-0.030518956617019886</v>
      </c>
      <c r="C94" s="19">
        <f t="shared" si="11"/>
        <v>0.43743097257493574</v>
      </c>
      <c r="D94" s="19">
        <f t="shared" si="7"/>
        <v>4.069194215602652</v>
      </c>
      <c r="E94" s="19">
        <f t="shared" si="12"/>
        <v>0.47812291473096225</v>
      </c>
      <c r="F94" s="19">
        <f t="shared" si="8"/>
        <v>0.0047812291473096225</v>
      </c>
    </row>
    <row r="95" spans="1:6" ht="12.75">
      <c r="A95" s="23">
        <f t="shared" si="9"/>
        <v>0.9000000000000006</v>
      </c>
      <c r="B95" s="19">
        <f t="shared" si="10"/>
        <v>-0.025737727469710266</v>
      </c>
      <c r="C95" s="19">
        <f t="shared" si="11"/>
        <v>0.47812291473096225</v>
      </c>
      <c r="D95" s="19">
        <f t="shared" si="7"/>
        <v>3.431696995961369</v>
      </c>
      <c r="E95" s="19">
        <f t="shared" si="12"/>
        <v>0.5124398846905759</v>
      </c>
      <c r="F95" s="19">
        <f t="shared" si="8"/>
        <v>0.005124398846905759</v>
      </c>
    </row>
    <row r="96" spans="1:6" ht="12.75">
      <c r="A96" s="23">
        <f t="shared" si="9"/>
        <v>0.9100000000000006</v>
      </c>
      <c r="B96" s="19">
        <f t="shared" si="10"/>
        <v>-0.020613328622804506</v>
      </c>
      <c r="C96" s="19">
        <f t="shared" si="11"/>
        <v>0.5124398846905759</v>
      </c>
      <c r="D96" s="19">
        <f t="shared" si="7"/>
        <v>2.748443816373934</v>
      </c>
      <c r="E96" s="19">
        <f t="shared" si="12"/>
        <v>0.5399243228543152</v>
      </c>
      <c r="F96" s="19">
        <f t="shared" si="8"/>
        <v>0.005399243228543153</v>
      </c>
    </row>
    <row r="97" spans="1:6" ht="12.75">
      <c r="A97" s="23">
        <f t="shared" si="9"/>
        <v>0.9200000000000006</v>
      </c>
      <c r="B97" s="19">
        <f t="shared" si="10"/>
        <v>-0.015214085394261353</v>
      </c>
      <c r="C97" s="19">
        <f t="shared" si="11"/>
        <v>0.5399243228543152</v>
      </c>
      <c r="D97" s="19">
        <f t="shared" si="7"/>
        <v>2.0285447192348474</v>
      </c>
      <c r="E97" s="19">
        <f t="shared" si="12"/>
        <v>0.5602097700466637</v>
      </c>
      <c r="F97" s="19">
        <f t="shared" si="8"/>
        <v>0.005602097700466637</v>
      </c>
    </row>
    <row r="98" spans="1:6" ht="12.75">
      <c r="A98" s="23">
        <f t="shared" si="9"/>
        <v>0.9300000000000006</v>
      </c>
      <c r="B98" s="19">
        <f t="shared" si="10"/>
        <v>-0.009611987693794715</v>
      </c>
      <c r="C98" s="19">
        <f t="shared" si="11"/>
        <v>0.5602097700466637</v>
      </c>
      <c r="D98" s="19">
        <f t="shared" si="7"/>
        <v>1.2815983591726288</v>
      </c>
      <c r="E98" s="19">
        <f t="shared" si="12"/>
        <v>0.57302575363839</v>
      </c>
      <c r="F98" s="19">
        <f t="shared" si="8"/>
        <v>0.005730257536383901</v>
      </c>
    </row>
    <row r="99" spans="1:6" ht="12.75">
      <c r="A99" s="23">
        <f t="shared" si="9"/>
        <v>0.9400000000000006</v>
      </c>
      <c r="B99" s="19">
        <f t="shared" si="10"/>
        <v>-0.0038817301574108143</v>
      </c>
      <c r="C99" s="19">
        <f t="shared" si="11"/>
        <v>0.57302575363839</v>
      </c>
      <c r="D99" s="19">
        <f>-$D$3*B99-(($E$3/$A$3)*C99)</f>
        <v>0.5175640209881086</v>
      </c>
      <c r="E99" s="19">
        <f t="shared" si="12"/>
        <v>0.5782013938482711</v>
      </c>
      <c r="F99" s="19">
        <f t="shared" si="8"/>
        <v>0.005782013938482711</v>
      </c>
    </row>
  </sheetData>
  <printOptions/>
  <pageMargins left="0.75" right="0.75" top="1" bottom="1" header="0.4921259845" footer="0.4921259845"/>
  <pageSetup horizontalDpi="360" verticalDpi="36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BAUDOUX Pierre</dc:creator>
  <cp:keywords/>
  <dc:description/>
  <cp:lastModifiedBy>User</cp:lastModifiedBy>
  <dcterms:created xsi:type="dcterms:W3CDTF">2006-10-27T12:32:24Z</dcterms:created>
  <dcterms:modified xsi:type="dcterms:W3CDTF">2008-12-19T10:11:17Z</dcterms:modified>
  <cp:category/>
  <cp:version/>
  <cp:contentType/>
  <cp:contentStatus/>
</cp:coreProperties>
</file>