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Menu" sheetId="1" r:id="rId1"/>
    <sheet name="Traces" sheetId="2" r:id="rId2"/>
  </sheets>
  <definedNames>
    <definedName name="a">'Traces'!$Q$9</definedName>
    <definedName name="angf">'Traces'!$AJ$41</definedName>
    <definedName name="B">'Traces'!$Q$7</definedName>
    <definedName name="f">'Traces'!$J$43</definedName>
    <definedName name="if">'Traces'!$AI$40</definedName>
    <definedName name="R">'Traces'!$H$7</definedName>
    <definedName name="RR">'Traces'!$C$7</definedName>
    <definedName name="w">'Traces'!$J$44</definedName>
  </definedNames>
  <calcPr fullCalcOnLoad="1"/>
</workbook>
</file>

<file path=xl/sharedStrings.xml><?xml version="1.0" encoding="utf-8"?>
<sst xmlns="http://schemas.openxmlformats.org/spreadsheetml/2006/main" count="28" uniqueCount="26">
  <si>
    <t>temps</t>
  </si>
  <si>
    <t>sin</t>
  </si>
  <si>
    <t>temps en ms</t>
  </si>
  <si>
    <t>rell</t>
  </si>
  <si>
    <t>image</t>
  </si>
  <si>
    <t>f</t>
  </si>
  <si>
    <t>w</t>
  </si>
  <si>
    <t>t =</t>
  </si>
  <si>
    <t>ms</t>
  </si>
  <si>
    <t>l =</t>
  </si>
  <si>
    <t>a =</t>
  </si>
  <si>
    <t>norme</t>
  </si>
  <si>
    <t>Caractéristiques des vecteurs de Fresnel</t>
  </si>
  <si>
    <t>Fréquence f</t>
  </si>
  <si>
    <t>w  =</t>
  </si>
  <si>
    <t>rad/s</t>
  </si>
  <si>
    <r>
      <t>U</t>
    </r>
    <r>
      <rPr>
        <b/>
        <vertAlign val="subscript"/>
        <sz val="12"/>
        <color indexed="10"/>
        <rFont val="Arial"/>
        <family val="2"/>
      </rPr>
      <t>m</t>
    </r>
    <r>
      <rPr>
        <b/>
        <sz val="12"/>
        <color indexed="10"/>
        <rFont val="Arial"/>
        <family val="0"/>
      </rPr>
      <t xml:space="preserve"> =</t>
    </r>
  </si>
  <si>
    <r>
      <t>U</t>
    </r>
    <r>
      <rPr>
        <b/>
        <vertAlign val="subscript"/>
        <sz val="12"/>
        <color indexed="12"/>
        <rFont val="Arial"/>
        <family val="2"/>
      </rPr>
      <t>m</t>
    </r>
    <r>
      <rPr>
        <b/>
        <sz val="12"/>
        <color indexed="12"/>
        <rFont val="Arial"/>
        <family val="0"/>
      </rPr>
      <t xml:space="preserve"> =</t>
    </r>
  </si>
  <si>
    <t>q =</t>
  </si>
  <si>
    <t>Animation</t>
  </si>
  <si>
    <t>Animation manuelle</t>
  </si>
  <si>
    <t>Réalisé par Daniel Mentrard</t>
  </si>
  <si>
    <t>Daniel MENTRARD</t>
  </si>
  <si>
    <t>1024   x 768</t>
  </si>
  <si>
    <t>SOMME DES VECTEURS DE FRESNEL</t>
  </si>
  <si>
    <t>SOMME DE VECTEURS DE FRESNEL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</si>
</sst>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°&quot;"/>
    <numFmt numFmtId="165" formatCode="&quot;= &quot;General&quot; rad&quot;;&quot;= -&quot;General&quot; rad&quot;"/>
    <numFmt numFmtId="166" formatCode="&quot;( &quot;General&quot; ;&quot;;&quot;(-&quot;General&quot; ;&quot;"/>
    <numFmt numFmtId="167" formatCode="General&quot; )&quot;"/>
    <numFmt numFmtId="168" formatCode="General\ &quot;Hz&quot;"/>
    <numFmt numFmtId="169" formatCode="General&quot; V&quot;"/>
    <numFmt numFmtId="170" formatCode="General\ &quot; V&quot;"/>
    <numFmt numFmtId="171" formatCode="General\ &quot;°&quot;"/>
  </numFmts>
  <fonts count="34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7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2"/>
      <color indexed="8"/>
      <name val="Symbol"/>
      <family val="1"/>
    </font>
    <font>
      <b/>
      <sz val="12"/>
      <color indexed="10"/>
      <name val="Arial"/>
      <family val="0"/>
    </font>
    <font>
      <b/>
      <vertAlign val="subscript"/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0"/>
    </font>
    <font>
      <b/>
      <vertAlign val="subscript"/>
      <sz val="12"/>
      <color indexed="12"/>
      <name val="Arial"/>
      <family val="2"/>
    </font>
    <font>
      <b/>
      <sz val="10"/>
      <color indexed="12"/>
      <name val="Arial"/>
      <family val="0"/>
    </font>
    <font>
      <b/>
      <sz val="12"/>
      <color indexed="10"/>
      <name val="Symbol"/>
      <family val="1"/>
    </font>
    <font>
      <b/>
      <sz val="12"/>
      <color indexed="12"/>
      <name val="Symbol"/>
      <family val="1"/>
    </font>
    <font>
      <b/>
      <sz val="18"/>
      <color indexed="9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43"/>
      <name val="Arial"/>
      <family val="2"/>
    </font>
    <font>
      <b/>
      <sz val="36"/>
      <name val="Arial"/>
      <family val="2"/>
    </font>
    <font>
      <b/>
      <sz val="36"/>
      <color indexed="12"/>
      <name val="Arial"/>
      <family val="2"/>
    </font>
    <font>
      <b/>
      <sz val="2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8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171" fontId="15" fillId="2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6" fillId="4" borderId="0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2" fontId="9" fillId="2" borderId="4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7" fillId="5" borderId="10" xfId="0" applyFont="1" applyFill="1" applyBorder="1" applyAlignment="1">
      <alignment/>
    </xf>
    <xf numFmtId="0" fontId="22" fillId="5" borderId="0" xfId="0" applyFont="1" applyFill="1" applyBorder="1" applyAlignment="1">
      <alignment horizontal="center" vertical="top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7" fillId="5" borderId="5" xfId="0" applyFont="1" applyFill="1" applyBorder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6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15" applyFont="1" applyFill="1" applyBorder="1" applyAlignment="1">
      <alignment horizontal="center" vertical="center"/>
    </xf>
    <xf numFmtId="0" fontId="23" fillId="4" borderId="0" xfId="0" applyFont="1" applyFill="1" applyBorder="1" applyAlignment="1" applyProtection="1">
      <alignment/>
      <protection locked="0"/>
    </xf>
    <xf numFmtId="0" fontId="23" fillId="4" borderId="0" xfId="0" applyFont="1" applyFill="1" applyAlignment="1" applyProtection="1">
      <alignment/>
      <protection locked="0"/>
    </xf>
    <xf numFmtId="0" fontId="24" fillId="4" borderId="0" xfId="0" applyFont="1" applyFill="1" applyAlignment="1">
      <alignment/>
    </xf>
    <xf numFmtId="0" fontId="14" fillId="0" borderId="0" xfId="0" applyFont="1" applyFill="1" applyAlignment="1">
      <alignment/>
    </xf>
    <xf numFmtId="0" fontId="25" fillId="0" borderId="0" xfId="15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5" fillId="6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vertical="center"/>
    </xf>
    <xf numFmtId="0" fontId="12" fillId="6" borderId="11" xfId="0" applyFont="1" applyFill="1" applyBorder="1" applyAlignment="1">
      <alignment horizontal="right"/>
    </xf>
    <xf numFmtId="0" fontId="14" fillId="6" borderId="12" xfId="0" applyFont="1" applyFill="1" applyBorder="1" applyAlignment="1">
      <alignment/>
    </xf>
    <xf numFmtId="0" fontId="15" fillId="6" borderId="11" xfId="0" applyFont="1" applyFill="1" applyBorder="1" applyAlignment="1">
      <alignment horizontal="right"/>
    </xf>
    <xf numFmtId="0" fontId="15" fillId="6" borderId="12" xfId="0" applyFont="1" applyFill="1" applyBorder="1" applyAlignment="1">
      <alignment/>
    </xf>
    <xf numFmtId="0" fontId="17" fillId="6" borderId="12" xfId="0" applyFont="1" applyFill="1" applyBorder="1" applyAlignment="1">
      <alignment/>
    </xf>
    <xf numFmtId="0" fontId="17" fillId="6" borderId="12" xfId="0" applyFont="1" applyFill="1" applyBorder="1" applyAlignment="1">
      <alignment horizontal="center"/>
    </xf>
    <xf numFmtId="0" fontId="12" fillId="6" borderId="9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5" fillId="6" borderId="9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8" fillId="6" borderId="9" xfId="0" applyFon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0" fontId="19" fillId="6" borderId="9" xfId="0" applyFont="1" applyFill="1" applyBorder="1" applyAlignment="1">
      <alignment horizontal="center"/>
    </xf>
    <xf numFmtId="0" fontId="17" fillId="6" borderId="0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12" xfId="0" applyFont="1" applyFill="1" applyBorder="1" applyAlignment="1">
      <alignment/>
    </xf>
    <xf numFmtId="0" fontId="30" fillId="5" borderId="10" xfId="0" applyFont="1" applyFill="1" applyBorder="1" applyAlignment="1">
      <alignment/>
    </xf>
    <xf numFmtId="0" fontId="21" fillId="6" borderId="1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1"/>
          <c:h val="0.9675"/>
        </c:manualLayout>
      </c:layout>
      <c:scatterChart>
        <c:scatterStyle val="smoothMarker"/>
        <c:varyColors val="0"/>
        <c:ser>
          <c:idx val="0"/>
          <c:order val="0"/>
          <c:tx>
            <c:v>sinusoïde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Traces!$C$44:$C$450</c:f>
              <c:numCache/>
            </c:numRef>
          </c:xVal>
          <c:yVal>
            <c:numRef>
              <c:f>Traces!$B$44:$B$450</c:f>
              <c:numCache/>
            </c:numRef>
          </c:yVal>
          <c:smooth val="1"/>
        </c:ser>
        <c:ser>
          <c:idx val="1"/>
          <c:order val="1"/>
          <c:tx>
            <c:v>temps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Traces!$J$45</c:f>
              <c:numCache/>
            </c:numRef>
          </c:xVal>
          <c:yVal>
            <c:numRef>
              <c:f>Traces!$J$46</c:f>
              <c:numCache/>
            </c:numRef>
          </c:yVal>
          <c:smooth val="1"/>
        </c:ser>
        <c:ser>
          <c:idx val="2"/>
          <c:order val="2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Traces!$J$48:$K$48</c:f>
              <c:numCache/>
            </c:numRef>
          </c:xVal>
          <c:yVal>
            <c:numRef>
              <c:f>Traces!$J$49:$K$49</c:f>
              <c:numCache/>
            </c:numRef>
          </c:yVal>
          <c:smooth val="1"/>
        </c:ser>
        <c:ser>
          <c:idx val="3"/>
          <c:order val="3"/>
          <c:tx>
            <c:v>curseur 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Traces!$J$52:$K$52</c:f>
              <c:numCache/>
            </c:numRef>
          </c:xVal>
          <c:yVal>
            <c:numRef>
              <c:f>Traces!$J$53:$K$53</c:f>
              <c:numCache/>
            </c:numRef>
          </c:yVal>
          <c:smooth val="1"/>
        </c:ser>
        <c:ser>
          <c:idx val="4"/>
          <c:order val="4"/>
          <c:tx>
            <c:v>cosinus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Traces!$O$43:$O$449</c:f>
              <c:numCache/>
            </c:numRef>
          </c:xVal>
          <c:yVal>
            <c:numRef>
              <c:f>Traces!$N$43:$N$449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Traces!$O$44:$P$44</c:f>
              <c:numCache/>
            </c:numRef>
          </c:xVal>
          <c:yVal>
            <c:numRef>
              <c:f>Traces!$O$45:$P$45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Traces!$O$47:$P$47</c:f>
              <c:numCache/>
            </c:numRef>
          </c:xVal>
          <c:yVal>
            <c:numRef>
              <c:f>Traces!$O$48:$P$48</c:f>
              <c:numCache/>
            </c:numRef>
          </c:yVal>
          <c:smooth val="1"/>
        </c:ser>
        <c:ser>
          <c:idx val="7"/>
          <c:order val="7"/>
          <c:tx>
            <c:v>CURSr&amp;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Traces!$D$46:$F$46</c:f>
              <c:numCache/>
            </c:numRef>
          </c:xVal>
          <c:yVal>
            <c:numRef>
              <c:f>Traces!$F$44:$F$45</c:f>
              <c:numCache/>
            </c:numRef>
          </c:yVal>
          <c:smooth val="1"/>
        </c:ser>
        <c:ser>
          <c:idx val="8"/>
          <c:order val="8"/>
          <c:tx>
            <c:v>CURS2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Traces!$D$49:$F$49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9"/>
          <c:order val="9"/>
          <c:tx>
            <c:v>curs2y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Traces!$J$59:$K$59</c:f>
              <c:numCache/>
            </c:numRef>
          </c:xVal>
          <c:yVal>
            <c:numRef>
              <c:f>Traces!$J$60:$K$60</c:f>
              <c:numCache/>
            </c:numRef>
          </c:yVal>
          <c:smooth val="1"/>
        </c:ser>
        <c:ser>
          <c:idx val="10"/>
          <c:order val="10"/>
          <c:tx>
            <c:v>curs2x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Traces!$J$57:$K$57</c:f>
              <c:numCache/>
            </c:numRef>
          </c:xVal>
          <c:yVal>
            <c:numRef>
              <c:f>Traces!$J$58:$K$58</c:f>
              <c:numCache/>
            </c:numRef>
          </c:yVal>
          <c:smooth val="1"/>
        </c:ser>
        <c:ser>
          <c:idx val="11"/>
          <c:order val="11"/>
          <c:tx>
            <c:v>sinusomme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Traces!$O$43:$O$449</c:f>
              <c:numCache/>
            </c:numRef>
          </c:xVal>
          <c:yVal>
            <c:numRef>
              <c:f>Traces!$Q$43:$Q$449</c:f>
              <c:numCache/>
            </c:numRef>
          </c:yVal>
          <c:smooth val="1"/>
        </c:ser>
        <c:axId val="43492036"/>
        <c:axId val="55884005"/>
      </c:scatterChart>
      <c:valAx>
        <c:axId val="43492036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84005"/>
        <c:crosses val="autoZero"/>
        <c:crossBetween val="midCat"/>
        <c:dispUnits/>
        <c:majorUnit val="5"/>
        <c:minorUnit val="1"/>
      </c:valAx>
      <c:valAx>
        <c:axId val="55884005"/>
        <c:scaling>
          <c:orientation val="minMax"/>
          <c:max val="1.5"/>
          <c:min val="-1.5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Traces!$D$44:$D$45</c:f>
              <c:numCache/>
            </c:numRef>
          </c:xVal>
          <c:yVal>
            <c:numRef>
              <c:f>Traces!$F$44:$F$45</c:f>
              <c:numCache/>
            </c:numRef>
          </c:yVal>
          <c:smooth val="0"/>
        </c:ser>
        <c:ser>
          <c:idx val="3"/>
          <c:order val="1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Traces!$L$54:$M$54</c:f>
              <c:numCache/>
            </c:numRef>
          </c:xVal>
          <c:yVal>
            <c:numRef>
              <c:f>Traces!$L$55:$M$55</c:f>
              <c:numCache/>
            </c:numRef>
          </c:yVal>
          <c:smooth val="0"/>
        </c:ser>
        <c:ser>
          <c:idx val="4"/>
          <c:order val="2"/>
          <c:tx>
            <c:v>curseur2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Traces!$L$56:$M$56</c:f>
              <c:numCache/>
            </c:numRef>
          </c:xVal>
          <c:yVal>
            <c:numRef>
              <c:f>Traces!$L$57:$M$57</c:f>
              <c:numCache/>
            </c:numRef>
          </c:yVal>
          <c:smooth val="0"/>
        </c:ser>
        <c:ser>
          <c:idx val="5"/>
          <c:order val="3"/>
          <c:tx>
            <c:v>cosilir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Traces!$D$47:$D$48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6"/>
          <c:order val="4"/>
          <c:tx>
            <c:v>cercleR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Traces!$H$224:$H$272</c:f>
              <c:numCache/>
            </c:numRef>
          </c:xVal>
          <c:yVal>
            <c:numRef>
              <c:f>Traces!$I$224:$I$272</c:f>
              <c:numCache/>
            </c:numRef>
          </c:yVal>
          <c:smooth val="1"/>
        </c:ser>
        <c:ser>
          <c:idx val="7"/>
          <c:order val="5"/>
          <c:tx>
            <c:v>CercleRR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Traces!$J$224:$J$272</c:f>
              <c:numCache/>
            </c:numRef>
          </c:xVal>
          <c:yVal>
            <c:numRef>
              <c:f>Traces!$K$224:$K$272</c:f>
              <c:numCache/>
            </c:numRef>
          </c:yVal>
          <c:smooth val="1"/>
        </c:ser>
        <c:ser>
          <c:idx val="8"/>
          <c:order val="6"/>
          <c:tx>
            <c:v>cursrr1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Traces!$L$61:$M$61</c:f>
              <c:numCache/>
            </c:numRef>
          </c:xVal>
          <c:yVal>
            <c:numRef>
              <c:f>Traces!$L$62:$M$62</c:f>
              <c:numCache/>
            </c:numRef>
          </c:yVal>
          <c:smooth val="0"/>
        </c:ser>
        <c:ser>
          <c:idx val="9"/>
          <c:order val="7"/>
          <c:tx>
            <c:v>CUSRR2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Traces!$L$63:$M$63</c:f>
              <c:numCache/>
            </c:numRef>
          </c:xVal>
          <c:yVal>
            <c:numRef>
              <c:f>Traces!$L$64:$M$64</c:f>
              <c:numCache/>
            </c:numRef>
          </c:yVal>
          <c:smooth val="0"/>
        </c:ser>
        <c:ser>
          <c:idx val="11"/>
          <c:order val="8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Traces!$AL$46:$AN$46</c:f>
              <c:numCache/>
            </c:numRef>
          </c:xVal>
          <c:yVal>
            <c:numRef>
              <c:f>Traces!$AO$46:$AQ$46</c:f>
              <c:numCache/>
            </c:numRef>
          </c:yVal>
          <c:smooth val="0"/>
        </c:ser>
        <c:ser>
          <c:idx val="12"/>
          <c:order val="9"/>
          <c:tx>
            <c:v>FB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Traces!$AL$44:$AN$44</c:f>
              <c:numCache/>
            </c:numRef>
          </c:xVal>
          <c:yVal>
            <c:numRef>
              <c:f>Traces!$AO$44:$AQ$44</c:f>
              <c:numCache/>
            </c:numRef>
          </c:yVal>
          <c:smooth val="0"/>
        </c:ser>
        <c:ser>
          <c:idx val="13"/>
          <c:order val="10"/>
          <c:tx>
            <c:v>some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Traces!$H$46:$H$47</c:f>
              <c:numCache/>
            </c:numRef>
          </c:xVal>
          <c:yVal>
            <c:numRef>
              <c:f>Traces!$I$46:$I$47</c:f>
              <c:numCache/>
            </c:numRef>
          </c:yVal>
          <c:smooth val="0"/>
        </c:ser>
        <c:ser>
          <c:idx val="14"/>
          <c:order val="1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(Traces!$D$45,Traces!$H$47)</c:f>
              <c:numCache/>
            </c:numRef>
          </c:xVal>
          <c:yVal>
            <c:numRef>
              <c:f>(Traces!$F$45,Traces!$I$47)</c:f>
              <c:numCache/>
            </c:numRef>
          </c:yVal>
          <c:smooth val="0"/>
        </c:ser>
        <c:ser>
          <c:idx val="15"/>
          <c:order val="12"/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(Traces!$D$48,Traces!$H$47)</c:f>
              <c:numCache/>
            </c:numRef>
          </c:xVal>
          <c:yVal>
            <c:numRef>
              <c:f>(Traces!$F$48,Traces!$I$47)</c:f>
              <c:numCache/>
            </c:numRef>
          </c:yVal>
          <c:smooth val="0"/>
        </c:ser>
        <c:ser>
          <c:idx val="16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7"/>
          <c:order val="14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Traces!$L$224:$L$272</c:f>
              <c:numCache/>
            </c:numRef>
          </c:xVal>
          <c:yVal>
            <c:numRef>
              <c:f>Traces!$M$224:$M$272</c:f>
              <c:numCache/>
            </c:numRef>
          </c:yVal>
          <c:smooth val="0"/>
        </c:ser>
        <c:ser>
          <c:idx val="18"/>
          <c:order val="15"/>
          <c:tx>
            <c:v>Fs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Traces!$AL$48:$AN$48</c:f>
              <c:numCache/>
            </c:numRef>
          </c:xVal>
          <c:yVal>
            <c:numRef>
              <c:f>Traces!$AO$48:$AQ$48</c:f>
              <c:numCache/>
            </c:numRef>
          </c:yVal>
          <c:smooth val="0"/>
        </c:ser>
        <c:axId val="33193998"/>
        <c:axId val="30310527"/>
      </c:scatterChart>
      <c:valAx>
        <c:axId val="33193998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310527"/>
        <c:crosses val="autoZero"/>
        <c:crossBetween val="midCat"/>
        <c:dispUnits/>
        <c:majorUnit val="1"/>
        <c:minorUnit val="0.5"/>
      </c:valAx>
      <c:valAx>
        <c:axId val="30310527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19399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6</xdr:row>
      <xdr:rowOff>104775</xdr:rowOff>
    </xdr:from>
    <xdr:to>
      <xdr:col>10</xdr:col>
      <xdr:colOff>114300</xdr:colOff>
      <xdr:row>27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71575"/>
          <a:ext cx="6572250" cy="3390900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1</xdr:row>
      <xdr:rowOff>85725</xdr:rowOff>
    </xdr:from>
    <xdr:to>
      <xdr:col>12</xdr:col>
      <xdr:colOff>0</xdr:colOff>
      <xdr:row>4</xdr:row>
      <xdr:rowOff>95250</xdr:rowOff>
    </xdr:to>
    <xdr:sp>
      <xdr:nvSpPr>
        <xdr:cNvPr id="2" name="Rectangle 8"/>
        <xdr:cNvSpPr>
          <a:spLocks/>
        </xdr:cNvSpPr>
      </xdr:nvSpPr>
      <xdr:spPr>
        <a:xfrm>
          <a:off x="314325" y="247650"/>
          <a:ext cx="8715375" cy="7524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66675</xdr:rowOff>
    </xdr:from>
    <xdr:to>
      <xdr:col>13</xdr:col>
      <xdr:colOff>352425</xdr:colOff>
      <xdr:row>6</xdr:row>
      <xdr:rowOff>76200</xdr:rowOff>
    </xdr:to>
    <xdr:sp macro="[0]!Macro1">
      <xdr:nvSpPr>
        <xdr:cNvPr id="1" name="TextBox 10"/>
        <xdr:cNvSpPr txBox="1">
          <a:spLocks noChangeArrowheads="1"/>
        </xdr:cNvSpPr>
      </xdr:nvSpPr>
      <xdr:spPr>
        <a:xfrm>
          <a:off x="4886325" y="638175"/>
          <a:ext cx="17716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 automatique</a:t>
          </a:r>
        </a:p>
      </xdr:txBody>
    </xdr:sp>
    <xdr:clientData/>
  </xdr:twoCellAnchor>
  <xdr:twoCellAnchor>
    <xdr:from>
      <xdr:col>1</xdr:col>
      <xdr:colOff>9525</xdr:colOff>
      <xdr:row>9</xdr:row>
      <xdr:rowOff>57150</xdr:rowOff>
    </xdr:from>
    <xdr:to>
      <xdr:col>16</xdr:col>
      <xdr:colOff>561975</xdr:colOff>
      <xdr:row>32</xdr:row>
      <xdr:rowOff>66675</xdr:rowOff>
    </xdr:to>
    <xdr:grpSp>
      <xdr:nvGrpSpPr>
        <xdr:cNvPr id="2" name="Group 13"/>
        <xdr:cNvGrpSpPr>
          <a:grpSpLocks/>
        </xdr:cNvGrpSpPr>
      </xdr:nvGrpSpPr>
      <xdr:grpSpPr>
        <a:xfrm>
          <a:off x="123825" y="1314450"/>
          <a:ext cx="9029700" cy="3743325"/>
          <a:chOff x="13" y="137"/>
          <a:chExt cx="948" cy="39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76" y="149"/>
          <a:ext cx="584" cy="3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Line 7"/>
          <xdr:cNvSpPr>
            <a:spLocks/>
          </xdr:cNvSpPr>
        </xdr:nvSpPr>
        <xdr:spPr>
          <a:xfrm>
            <a:off x="73" y="138"/>
            <a:ext cx="13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299" y="137"/>
            <a:ext cx="193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6" name="Chart 9"/>
          <xdr:cNvGraphicFramePr/>
        </xdr:nvGraphicFramePr>
        <xdr:xfrm>
          <a:off x="13" y="153"/>
          <a:ext cx="372" cy="37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Line 11"/>
          <xdr:cNvSpPr>
            <a:spLocks/>
          </xdr:cNvSpPr>
        </xdr:nvSpPr>
        <xdr:spPr>
          <a:xfrm>
            <a:off x="541" y="139"/>
            <a:ext cx="13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2"/>
          <xdr:cNvSpPr>
            <a:spLocks/>
          </xdr:cNvSpPr>
        </xdr:nvSpPr>
        <xdr:spPr>
          <a:xfrm>
            <a:off x="15" y="152"/>
            <a:ext cx="946" cy="378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4:L31"/>
  <sheetViews>
    <sheetView showGridLines="0" showRowColHeaders="0" tabSelected="1" workbookViewId="0" topLeftCell="A1">
      <selection activeCell="H19" sqref="H19"/>
    </sheetView>
  </sheetViews>
  <sheetFormatPr defaultColWidth="11.421875" defaultRowHeight="12.75"/>
  <cols>
    <col min="1" max="1" width="9.7109375" style="16" customWidth="1"/>
    <col min="2" max="16384" width="11.421875" style="16" customWidth="1"/>
  </cols>
  <sheetData>
    <row r="2" ht="9.75" customHeight="1"/>
    <row r="3" ht="3.75" customHeight="1"/>
    <row r="4" spans="2:12" ht="45">
      <c r="B4" s="94" t="s">
        <v>25</v>
      </c>
      <c r="C4" s="95"/>
      <c r="D4" s="95"/>
      <c r="E4" s="95"/>
      <c r="F4" s="95"/>
      <c r="G4" s="95"/>
      <c r="H4" s="95"/>
      <c r="I4" s="18"/>
      <c r="J4" s="18"/>
      <c r="K4" s="18"/>
      <c r="L4" s="18"/>
    </row>
    <row r="6" ht="12.75" hidden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5" ht="12.75">
      <c r="B28" s="96" t="s">
        <v>22</v>
      </c>
      <c r="C28" s="96"/>
      <c r="D28" s="96"/>
      <c r="E28" s="96"/>
    </row>
    <row r="29" spans="2:11" ht="12.75">
      <c r="B29" s="96"/>
      <c r="C29" s="96"/>
      <c r="D29" s="96"/>
      <c r="E29" s="96"/>
      <c r="I29" s="96" t="s">
        <v>23</v>
      </c>
      <c r="J29" s="96"/>
      <c r="K29" s="96"/>
    </row>
    <row r="30" spans="2:11" ht="12.75">
      <c r="B30" s="96"/>
      <c r="C30" s="96"/>
      <c r="D30" s="96"/>
      <c r="E30" s="96"/>
      <c r="I30" s="96"/>
      <c r="J30" s="96"/>
      <c r="K30" s="96"/>
    </row>
    <row r="31" spans="2:11" ht="12.75">
      <c r="B31" s="96"/>
      <c r="C31" s="96"/>
      <c r="D31" s="96"/>
      <c r="E31" s="96"/>
      <c r="I31" s="96"/>
      <c r="J31" s="96"/>
      <c r="K31" s="96"/>
    </row>
  </sheetData>
  <sheetProtection password="F523" sheet="1" objects="1" scenarios="1"/>
  <mergeCells count="2">
    <mergeCell ref="B28:E31"/>
    <mergeCell ref="I29:K3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Y4802"/>
  <sheetViews>
    <sheetView showGridLines="0" showRowColHeaders="0" workbookViewId="0" topLeftCell="A1">
      <selection activeCell="D7" sqref="D7"/>
    </sheetView>
  </sheetViews>
  <sheetFormatPr defaultColWidth="11.421875" defaultRowHeight="12.75"/>
  <cols>
    <col min="1" max="1" width="1.7109375" style="16" customWidth="1"/>
    <col min="2" max="2" width="12.28125" style="16" customWidth="1"/>
    <col min="3" max="4" width="11.421875" style="16" customWidth="1"/>
    <col min="5" max="5" width="3.57421875" style="16" hidden="1" customWidth="1"/>
    <col min="6" max="6" width="8.57421875" style="16" customWidth="1"/>
    <col min="7" max="7" width="1.7109375" style="16" hidden="1" customWidth="1"/>
    <col min="8" max="9" width="11.421875" style="16" customWidth="1"/>
    <col min="10" max="10" width="2.00390625" style="16" customWidth="1"/>
    <col min="11" max="11" width="1.28515625" style="16" customWidth="1"/>
    <col min="12" max="12" width="11.57421875" style="16" customWidth="1"/>
    <col min="13" max="16" width="11.421875" style="16" customWidth="1"/>
    <col min="17" max="17" width="8.57421875" style="16" customWidth="1"/>
    <col min="18" max="18" width="2.7109375" style="16" customWidth="1"/>
    <col min="19" max="16384" width="11.421875" style="16" customWidth="1"/>
  </cols>
  <sheetData>
    <row r="1" spans="1:24" ht="23.25">
      <c r="A1" s="5"/>
      <c r="B1" s="10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5"/>
      <c r="S1" s="5"/>
      <c r="T1" s="5"/>
      <c r="U1" s="5"/>
      <c r="V1" s="5"/>
      <c r="W1" s="5"/>
      <c r="X1" s="5"/>
    </row>
    <row r="2" spans="1:24" ht="6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8" ht="15" customHeight="1" thickBot="1">
      <c r="A3" s="32"/>
      <c r="B3" s="62" t="s">
        <v>12</v>
      </c>
      <c r="C3" s="63"/>
      <c r="D3" s="63"/>
      <c r="E3" s="63"/>
      <c r="F3" s="63"/>
      <c r="G3" s="63"/>
      <c r="H3" s="63"/>
      <c r="I3" s="63"/>
      <c r="J3" s="63"/>
      <c r="K3" s="63"/>
      <c r="L3" s="19" t="s">
        <v>19</v>
      </c>
      <c r="M3" s="20"/>
      <c r="N3" s="20"/>
      <c r="O3" s="20"/>
      <c r="P3" s="20"/>
      <c r="Q3" s="21"/>
      <c r="R3" s="33"/>
      <c r="S3" s="33"/>
      <c r="T3" s="33"/>
      <c r="U3" s="33"/>
      <c r="V3" s="33"/>
      <c r="W3" s="33"/>
      <c r="X3" s="33"/>
      <c r="Y3" s="17"/>
      <c r="Z3" s="17"/>
      <c r="AA3" s="17"/>
      <c r="AB3" s="17"/>
    </row>
    <row r="4" spans="1:28" ht="13.5" hidden="1" thickBot="1">
      <c r="A4" s="32"/>
      <c r="B4" s="34"/>
      <c r="C4" s="6"/>
      <c r="D4" s="6"/>
      <c r="E4" s="6"/>
      <c r="F4" s="6"/>
      <c r="G4" s="6"/>
      <c r="H4" s="6"/>
      <c r="I4" s="6"/>
      <c r="J4" s="6"/>
      <c r="K4" s="6"/>
      <c r="L4" s="35"/>
      <c r="M4" s="36"/>
      <c r="N4" s="36"/>
      <c r="O4" s="36"/>
      <c r="P4" s="37"/>
      <c r="Q4" s="38"/>
      <c r="R4" s="33"/>
      <c r="S4" s="33"/>
      <c r="T4" s="33"/>
      <c r="U4" s="33"/>
      <c r="V4" s="33"/>
      <c r="W4" s="33"/>
      <c r="X4" s="33"/>
      <c r="Y4" s="17"/>
      <c r="Z4" s="17"/>
      <c r="AA4" s="17"/>
      <c r="AB4" s="17"/>
    </row>
    <row r="5" spans="1:28" ht="13.5" hidden="1" thickBot="1">
      <c r="A5" s="32"/>
      <c r="B5" s="34"/>
      <c r="C5" s="6"/>
      <c r="D5" s="6"/>
      <c r="E5" s="6"/>
      <c r="F5" s="6"/>
      <c r="G5" s="6"/>
      <c r="H5" s="6"/>
      <c r="I5" s="6"/>
      <c r="J5" s="6"/>
      <c r="K5" s="6"/>
      <c r="L5" s="35"/>
      <c r="M5" s="36"/>
      <c r="N5" s="36"/>
      <c r="O5" s="36"/>
      <c r="P5" s="37">
        <v>10</v>
      </c>
      <c r="Q5" s="38"/>
      <c r="R5" s="33"/>
      <c r="S5" s="33"/>
      <c r="T5" s="33"/>
      <c r="U5" s="33"/>
      <c r="V5" s="33"/>
      <c r="W5" s="33"/>
      <c r="X5" s="33"/>
      <c r="Y5" s="17"/>
      <c r="Z5" s="17"/>
      <c r="AA5" s="17"/>
      <c r="AB5" s="17"/>
    </row>
    <row r="6" spans="1:28" ht="16.5" thickBot="1">
      <c r="A6" s="32"/>
      <c r="B6" s="66" t="s">
        <v>13</v>
      </c>
      <c r="C6" s="1">
        <f>f</f>
        <v>100</v>
      </c>
      <c r="D6" s="67"/>
      <c r="E6" s="67"/>
      <c r="F6" s="68" t="s">
        <v>14</v>
      </c>
      <c r="G6" s="69"/>
      <c r="H6" s="2" t="str">
        <f>2*C6&amp;" P"</f>
        <v>200 P</v>
      </c>
      <c r="I6" s="70" t="s">
        <v>15</v>
      </c>
      <c r="J6" s="67"/>
      <c r="K6" s="90"/>
      <c r="L6" s="22"/>
      <c r="M6" s="23"/>
      <c r="N6" s="23"/>
      <c r="O6" s="23"/>
      <c r="P6" s="23"/>
      <c r="Q6" s="24"/>
      <c r="R6" s="33"/>
      <c r="S6" s="33"/>
      <c r="T6" s="33"/>
      <c r="U6" s="33"/>
      <c r="V6" s="33"/>
      <c r="W6" s="33"/>
      <c r="X6" s="33"/>
      <c r="Y6" s="17"/>
      <c r="Z6" s="17"/>
      <c r="AA6" s="17"/>
      <c r="AB6" s="17"/>
    </row>
    <row r="7" spans="1:28" ht="20.25" thickBot="1">
      <c r="A7" s="32"/>
      <c r="B7" s="71" t="s">
        <v>16</v>
      </c>
      <c r="C7" s="11">
        <f>D7/10</f>
        <v>0.5</v>
      </c>
      <c r="D7" s="93">
        <v>5</v>
      </c>
      <c r="E7" s="72"/>
      <c r="F7" s="73" t="s">
        <v>17</v>
      </c>
      <c r="G7" s="74"/>
      <c r="H7" s="12">
        <f>P5/10</f>
        <v>1</v>
      </c>
      <c r="I7" s="75"/>
      <c r="J7" s="76"/>
      <c r="K7" s="91"/>
      <c r="L7" s="22"/>
      <c r="M7" s="23"/>
      <c r="N7" s="23"/>
      <c r="O7" s="25" t="s">
        <v>20</v>
      </c>
      <c r="P7" s="25"/>
      <c r="Q7" s="92">
        <v>400</v>
      </c>
      <c r="R7" s="33"/>
      <c r="S7" s="33"/>
      <c r="T7" s="33"/>
      <c r="U7" s="33"/>
      <c r="V7" s="33"/>
      <c r="W7" s="33"/>
      <c r="X7" s="33"/>
      <c r="Y7" s="17"/>
      <c r="Z7" s="17"/>
      <c r="AA7" s="17"/>
      <c r="AB7" s="17"/>
    </row>
    <row r="8" spans="1:28" ht="0.75" customHeight="1" thickBot="1">
      <c r="A8" s="32"/>
      <c r="B8" s="77"/>
      <c r="C8" s="64"/>
      <c r="D8" s="78"/>
      <c r="E8" s="78"/>
      <c r="F8" s="79"/>
      <c r="G8" s="80"/>
      <c r="H8" s="65"/>
      <c r="I8" s="81"/>
      <c r="J8" s="81"/>
      <c r="K8" s="90"/>
      <c r="L8" s="22"/>
      <c r="M8" s="26"/>
      <c r="N8" s="27"/>
      <c r="O8" s="28"/>
      <c r="P8" s="23"/>
      <c r="Q8" s="92"/>
      <c r="R8" s="33"/>
      <c r="S8" s="33"/>
      <c r="T8" s="33"/>
      <c r="U8" s="33"/>
      <c r="V8" s="33"/>
      <c r="W8" s="33"/>
      <c r="X8" s="33"/>
      <c r="Y8" s="17"/>
      <c r="Z8" s="17"/>
      <c r="AA8" s="17"/>
      <c r="AB8" s="17"/>
    </row>
    <row r="9" spans="1:28" ht="16.5" thickBot="1">
      <c r="A9" s="32"/>
      <c r="B9" s="82" t="s">
        <v>18</v>
      </c>
      <c r="C9" s="3">
        <v>0</v>
      </c>
      <c r="D9" s="83"/>
      <c r="E9" s="83"/>
      <c r="F9" s="84" t="s">
        <v>18</v>
      </c>
      <c r="G9" s="80"/>
      <c r="H9" s="4">
        <f>(a-180)</f>
        <v>67</v>
      </c>
      <c r="I9" s="81"/>
      <c r="J9" s="85"/>
      <c r="K9" s="90"/>
      <c r="L9" s="22"/>
      <c r="M9" s="7" t="s">
        <v>7</v>
      </c>
      <c r="N9" s="8">
        <f>B*10^-1</f>
        <v>40</v>
      </c>
      <c r="O9" s="9" t="s">
        <v>8</v>
      </c>
      <c r="P9" s="23"/>
      <c r="Q9" s="92">
        <v>247</v>
      </c>
      <c r="R9" s="33"/>
      <c r="S9" s="33"/>
      <c r="T9" s="33"/>
      <c r="U9" s="33"/>
      <c r="V9" s="33"/>
      <c r="W9" s="33"/>
      <c r="X9" s="33"/>
      <c r="Y9" s="17"/>
      <c r="Z9" s="17"/>
      <c r="AA9" s="17"/>
      <c r="AB9" s="17"/>
    </row>
    <row r="10" spans="1:28" ht="13.5" thickBot="1">
      <c r="A10" s="32"/>
      <c r="B10" s="86"/>
      <c r="C10" s="87"/>
      <c r="D10" s="87"/>
      <c r="E10" s="87"/>
      <c r="F10" s="88"/>
      <c r="G10" s="89"/>
      <c r="H10" s="89"/>
      <c r="I10" s="89"/>
      <c r="J10" s="89"/>
      <c r="K10" s="87"/>
      <c r="L10" s="29"/>
      <c r="M10" s="30"/>
      <c r="N10" s="30"/>
      <c r="O10" s="30"/>
      <c r="P10" s="30"/>
      <c r="Q10" s="31"/>
      <c r="R10" s="33"/>
      <c r="S10" s="33"/>
      <c r="T10" s="33"/>
      <c r="U10" s="33"/>
      <c r="V10" s="33"/>
      <c r="W10" s="33"/>
      <c r="X10" s="33"/>
      <c r="Y10" s="17"/>
      <c r="Z10" s="17"/>
      <c r="AA10" s="17"/>
      <c r="AB10" s="17"/>
    </row>
    <row r="11" spans="1:24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14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14" customFormat="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s="14" customFormat="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39"/>
      <c r="W35" s="39"/>
      <c r="X35" s="39"/>
    </row>
    <row r="36" spans="1:24" s="14" customFormat="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9"/>
      <c r="W36" s="39"/>
      <c r="X36" s="39"/>
    </row>
    <row r="37" spans="1:77" s="14" customFormat="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9"/>
      <c r="W37" s="39"/>
      <c r="X37" s="39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</row>
    <row r="38" spans="1:77" s="14" customFormat="1" ht="12.75">
      <c r="A38" s="4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9"/>
      <c r="W38" s="39"/>
      <c r="X38" s="39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</row>
    <row r="39" spans="1:77" s="14" customFormat="1" ht="12.75">
      <c r="A39" s="4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40"/>
      <c r="W39" s="40"/>
      <c r="X39" s="40"/>
      <c r="Y39" s="13"/>
      <c r="Z39" s="13"/>
      <c r="AA39" s="13"/>
      <c r="AB39" s="13"/>
      <c r="AE39" s="50"/>
      <c r="AF39" s="51"/>
      <c r="AG39" s="51"/>
      <c r="AH39" s="52"/>
      <c r="AI39" s="52"/>
      <c r="AJ39" s="52"/>
      <c r="AK39" s="51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</row>
    <row r="40" spans="1:77" s="14" customFormat="1" ht="12.75">
      <c r="A40" s="4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9"/>
      <c r="W40" s="39"/>
      <c r="X40" s="39"/>
      <c r="AE40" s="50"/>
      <c r="AF40" s="51"/>
      <c r="AG40" s="51"/>
      <c r="AH40" s="53" t="s">
        <v>9</v>
      </c>
      <c r="AI40" s="54">
        <v>0.12</v>
      </c>
      <c r="AJ40" s="52"/>
      <c r="AK40" s="51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14" customFormat="1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9"/>
      <c r="W41" s="39"/>
      <c r="X41" s="39"/>
      <c r="AE41" s="50"/>
      <c r="AF41" s="51"/>
      <c r="AG41" s="51"/>
      <c r="AH41" s="53" t="s">
        <v>10</v>
      </c>
      <c r="AI41" s="55">
        <v>18</v>
      </c>
      <c r="AJ41" s="56">
        <f>AI41/180*PI()</f>
        <v>0.3141592653589793</v>
      </c>
      <c r="AK41" s="51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</row>
    <row r="42" spans="1:77" s="14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3"/>
      <c r="V42" s="39"/>
      <c r="W42" s="39"/>
      <c r="X42" s="39"/>
      <c r="AE42" s="50"/>
      <c r="AF42" s="51"/>
      <c r="AG42" s="51"/>
      <c r="AH42" s="51"/>
      <c r="AI42" s="51"/>
      <c r="AJ42" s="51"/>
      <c r="AK42" s="51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</row>
    <row r="43" spans="1:77" s="14" customFormat="1" ht="13.5">
      <c r="A43" s="41" t="s">
        <v>0</v>
      </c>
      <c r="B43" s="41" t="s">
        <v>1</v>
      </c>
      <c r="C43" s="41" t="s">
        <v>2</v>
      </c>
      <c r="D43" s="41" t="s">
        <v>3</v>
      </c>
      <c r="E43" s="41"/>
      <c r="F43" s="41" t="s">
        <v>4</v>
      </c>
      <c r="G43" s="41"/>
      <c r="H43" s="41" t="s">
        <v>5</v>
      </c>
      <c r="I43" s="41"/>
      <c r="J43" s="41">
        <v>100</v>
      </c>
      <c r="K43" s="41"/>
      <c r="L43" s="41"/>
      <c r="M43" s="41"/>
      <c r="N43" s="42">
        <f>IF(A44&lt;$H$100,RR*SIN(w*A44+0),NA())</f>
        <v>0</v>
      </c>
      <c r="O43" s="41">
        <f>A44*10^3</f>
        <v>0</v>
      </c>
      <c r="P43" s="41"/>
      <c r="Q43" s="41">
        <f>N43+B44</f>
        <v>0.9205048534524403</v>
      </c>
      <c r="R43" s="41"/>
      <c r="S43" s="41"/>
      <c r="T43" s="41"/>
      <c r="U43" s="33"/>
      <c r="V43" s="39"/>
      <c r="W43" s="39"/>
      <c r="X43" s="39"/>
      <c r="AE43" s="50"/>
      <c r="AF43" s="52"/>
      <c r="AG43" s="52"/>
      <c r="AH43" s="51"/>
      <c r="AI43" s="57">
        <f>D44</f>
        <v>0</v>
      </c>
      <c r="AJ43" s="57">
        <f>F44</f>
        <v>0</v>
      </c>
      <c r="AK43" s="58" t="s">
        <v>11</v>
      </c>
      <c r="AL43" s="51"/>
      <c r="AM43" s="51"/>
      <c r="AN43" s="51"/>
      <c r="AO43" s="51"/>
      <c r="AP43" s="51"/>
      <c r="AQ43" s="51"/>
      <c r="AR43" s="51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</row>
    <row r="44" spans="1:77" s="14" customFormat="1" ht="13.5">
      <c r="A44" s="41">
        <v>0</v>
      </c>
      <c r="B44" s="41">
        <f>IF(A44&lt;$H$100,R*SIN(w*A44+$H$102),NA())</f>
        <v>0.9205048534524403</v>
      </c>
      <c r="C44" s="41">
        <f>A44*10^3</f>
        <v>0</v>
      </c>
      <c r="D44" s="41">
        <v>0</v>
      </c>
      <c r="E44" s="41"/>
      <c r="F44" s="41">
        <v>0</v>
      </c>
      <c r="G44" s="41"/>
      <c r="H44" s="41" t="s">
        <v>6</v>
      </c>
      <c r="I44" s="41"/>
      <c r="J44" s="41">
        <f>2*PI()*f</f>
        <v>628.3185307179587</v>
      </c>
      <c r="K44" s="41"/>
      <c r="L44" s="41"/>
      <c r="M44" s="41"/>
      <c r="N44" s="42">
        <f aca="true" t="shared" si="0" ref="N44:N107">IF(A45&lt;$H$100,RR*SIN(w*A45+0),NA())</f>
        <v>0.03139525976465669</v>
      </c>
      <c r="O44" s="41">
        <f aca="true" t="shared" si="1" ref="O44:O107">A45*10^3</f>
        <v>0.1</v>
      </c>
      <c r="P44" s="43"/>
      <c r="Q44" s="41">
        <f aca="true" t="shared" si="2" ref="Q44:Q107">N44+B45</f>
        <v>0.9746179177122577</v>
      </c>
      <c r="R44" s="41"/>
      <c r="S44" s="41"/>
      <c r="T44" s="41"/>
      <c r="U44" s="33"/>
      <c r="V44" s="39"/>
      <c r="W44" s="39"/>
      <c r="X44" s="39"/>
      <c r="AE44" s="50"/>
      <c r="AF44" s="59">
        <f>AI44-AI43</f>
        <v>0.39073112848927627</v>
      </c>
      <c r="AG44" s="60">
        <f>AJ44-AJ43</f>
        <v>0.9205048534524393</v>
      </c>
      <c r="AH44" s="51"/>
      <c r="AI44" s="57">
        <f>D45</f>
        <v>0.39073112848927627</v>
      </c>
      <c r="AJ44" s="57">
        <f>F45</f>
        <v>0.9205048534524393</v>
      </c>
      <c r="AK44" s="58">
        <f>SQRT(AF44*AF44+AG44*AG44)</f>
        <v>1</v>
      </c>
      <c r="AL44" s="52">
        <f>IF(AND(AF44=0,AG44=0),0,(if*(-AF44*COS(angf)+AG44*SIN(angf)))/AK44+AI44)</f>
        <v>0.38027243935955696</v>
      </c>
      <c r="AM44" s="52">
        <f>IF(AND(AF44=0,AG44=0),0,AI44)</f>
        <v>0.39073112848927627</v>
      </c>
      <c r="AN44" s="52">
        <f>IF(AND(AF44=0,AG44=0),0,if*(-AF44*COS(angf)-AG44*SIN(angf))/AK44+AI44)</f>
        <v>0.3120040450104152</v>
      </c>
      <c r="AO44" s="52">
        <f>IF(AND(AF44=0,AG44=0),0,(if*(-AG44*COS(angf)-AF44*SIN(angf)))/AK44+AJ44)</f>
        <v>0.8009614896814299</v>
      </c>
      <c r="AP44" s="52">
        <f>IF(AND(AF44=0,AG44=0),0,AJ44)</f>
        <v>0.9205048534524393</v>
      </c>
      <c r="AQ44" s="52">
        <f>IF(AND(AF44=0,AG44=0),0,if*(-AG44*COS(angf)+AF44*SIN(angf))/AK44+AJ44)</f>
        <v>0.8299397038257068</v>
      </c>
      <c r="AR44" s="51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</row>
    <row r="45" spans="1:77" s="14" customFormat="1" ht="13.5">
      <c r="A45" s="41">
        <v>0.0001</v>
      </c>
      <c r="B45" s="41">
        <f aca="true" t="shared" si="3" ref="B45:B57">IF(A45&lt;$H$100,R*SIN(w*A45+$H$102),NA())</f>
        <v>0.943222657947601</v>
      </c>
      <c r="C45" s="41">
        <f>A45*10^3</f>
        <v>0.1</v>
      </c>
      <c r="D45" s="41">
        <f>R*COS(w*$H$100+H102)</f>
        <v>0.39073112848927627</v>
      </c>
      <c r="E45" s="41"/>
      <c r="F45" s="41">
        <f>R*SIN(w*$H$100+H102)</f>
        <v>0.9205048534524393</v>
      </c>
      <c r="G45" s="41"/>
      <c r="H45" s="41"/>
      <c r="I45" s="41"/>
      <c r="J45" s="41">
        <f>H100*10^3</f>
        <v>40</v>
      </c>
      <c r="K45" s="41"/>
      <c r="L45" s="41">
        <v>0</v>
      </c>
      <c r="M45" s="41"/>
      <c r="N45" s="42">
        <f t="shared" si="0"/>
        <v>0.06266661678215213</v>
      </c>
      <c r="O45" s="41">
        <f t="shared" si="1"/>
        <v>0.2</v>
      </c>
      <c r="P45" s="44"/>
      <c r="Q45" s="41">
        <f t="shared" si="2"/>
        <v>1.0248846103114375</v>
      </c>
      <c r="R45" s="41"/>
      <c r="S45" s="41"/>
      <c r="T45" s="41"/>
      <c r="U45" s="33"/>
      <c r="V45" s="39"/>
      <c r="W45" s="39"/>
      <c r="X45" s="39"/>
      <c r="AE45" s="50"/>
      <c r="AF45" s="52"/>
      <c r="AG45" s="52"/>
      <c r="AH45" s="51"/>
      <c r="AI45" s="61">
        <f>D47</f>
        <v>0</v>
      </c>
      <c r="AJ45" s="61">
        <f>F47</f>
        <v>0</v>
      </c>
      <c r="AK45" s="58">
        <f>SQRT(AF45*AF45+AG45*AG45)</f>
        <v>0</v>
      </c>
      <c r="AL45" s="52">
        <f>IF(AND(AF45=0,AG45=0),0,(if*(-AF45*COS(angf)+AG45*SIN(angf)))/AK45+AI45)</f>
        <v>0</v>
      </c>
      <c r="AM45" s="52">
        <f>IF(AND(AF45=0,AG45=0),0,AI45)</f>
        <v>0</v>
      </c>
      <c r="AN45" s="52">
        <f>IF(AND(AF45=0,AG45=0),0,if*(-AF45*COS(angf)-AG45*SIN(angf))/AK45+AI45)</f>
        <v>0</v>
      </c>
      <c r="AO45" s="52">
        <f>IF(AND(AF45=0,AG45=0),0,(if*(-AG45*COS(angf)-AF45*SIN(angf)))/AK45+AJ45)</f>
        <v>0</v>
      </c>
      <c r="AP45" s="52">
        <f>IF(AND(AF45=0,AG45=0),0,AJ45)</f>
        <v>0</v>
      </c>
      <c r="AQ45" s="52">
        <f>IF(AND(AF45=0,AG45=0),0,if*(-AG45*COS(angf)+AF45*SIN(angf))/AK45+AJ45)</f>
        <v>0</v>
      </c>
      <c r="AR45" s="51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</row>
    <row r="46" spans="1:77" s="14" customFormat="1" ht="13.5">
      <c r="A46" s="41">
        <v>0.0002</v>
      </c>
      <c r="B46" s="41">
        <f t="shared" si="3"/>
        <v>0.9622179935292853</v>
      </c>
      <c r="C46" s="41">
        <f aca="true" t="shared" si="4" ref="C46:C109">A46*10^3</f>
        <v>0.2</v>
      </c>
      <c r="D46" s="41">
        <v>0</v>
      </c>
      <c r="E46" s="41"/>
      <c r="F46" s="41">
        <v>0</v>
      </c>
      <c r="G46" s="41"/>
      <c r="H46" s="41">
        <f>D44+D47</f>
        <v>0</v>
      </c>
      <c r="I46" s="41">
        <f>E44+E47</f>
        <v>0</v>
      </c>
      <c r="J46" s="41">
        <v>0</v>
      </c>
      <c r="K46" s="41">
        <v>0</v>
      </c>
      <c r="L46" s="41">
        <v>0</v>
      </c>
      <c r="M46" s="41"/>
      <c r="N46" s="42">
        <f t="shared" si="0"/>
        <v>0.0936906572928623</v>
      </c>
      <c r="O46" s="41">
        <f t="shared" si="1"/>
        <v>0.3</v>
      </c>
      <c r="P46" s="44"/>
      <c r="Q46" s="41">
        <f t="shared" si="2"/>
        <v>1.0711065515789582</v>
      </c>
      <c r="R46" s="41"/>
      <c r="S46" s="41"/>
      <c r="T46" s="41"/>
      <c r="U46" s="33"/>
      <c r="V46" s="39"/>
      <c r="W46" s="39"/>
      <c r="X46" s="39"/>
      <c r="AE46" s="50"/>
      <c r="AF46" s="59">
        <f>AI46-AI45</f>
        <v>0.5</v>
      </c>
      <c r="AG46" s="60">
        <f>AJ46-AJ45</f>
        <v>-4.90059381963448E-16</v>
      </c>
      <c r="AH46" s="51"/>
      <c r="AI46" s="61">
        <f>D48</f>
        <v>0.5</v>
      </c>
      <c r="AJ46" s="61">
        <f>F48</f>
        <v>-4.90059381963448E-16</v>
      </c>
      <c r="AK46" s="58">
        <f>SQRT(AF46*AF46+AG46*AG46)</f>
        <v>0.5</v>
      </c>
      <c r="AL46" s="52">
        <f>IF(AND(AF46=0,AG46=0),0,(if*(-AF46*COS(angf)+AG46*SIN(angf)))/AK46+AI46)</f>
        <v>0.3858732180445815</v>
      </c>
      <c r="AM46" s="52">
        <f>IF(AND(AF46=0,AG46=0),0,AI46)</f>
        <v>0.5</v>
      </c>
      <c r="AN46" s="52">
        <f>IF(AND(AF46=0,AG46=0),0,if*(-AF46*COS(angf)-AG46*SIN(angf))/AK46+AI46)</f>
        <v>0.38587321804458163</v>
      </c>
      <c r="AO46" s="52">
        <f>IF(AND(AF46=0,AG46=0),0,(if*(-AG46*COS(angf)-AF46*SIN(angf)))/AK46+AJ46)</f>
        <v>-0.037082039324994064</v>
      </c>
      <c r="AP46" s="52">
        <f>IF(AND(AF46=0,AG46=0),0,AJ46)</f>
        <v>-4.90059381963448E-16</v>
      </c>
      <c r="AQ46" s="52">
        <f>IF(AND(AF46=0,AG46=0),0,if*(-AG46*COS(angf)+AF46*SIN(angf))/AK46+AJ46)</f>
        <v>0.03708203932499331</v>
      </c>
      <c r="AR46" s="51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</row>
    <row r="47" spans="1:77" s="14" customFormat="1" ht="13.5">
      <c r="A47" s="41">
        <v>0.0003</v>
      </c>
      <c r="B47" s="41">
        <f t="shared" si="3"/>
        <v>0.9774158942860959</v>
      </c>
      <c r="C47" s="41">
        <f t="shared" si="4"/>
        <v>0.3</v>
      </c>
      <c r="D47" s="45">
        <v>0</v>
      </c>
      <c r="E47" s="45"/>
      <c r="F47" s="45">
        <v>0</v>
      </c>
      <c r="G47" s="41"/>
      <c r="H47" s="41">
        <f>D45+D48</f>
        <v>0.8907311284892763</v>
      </c>
      <c r="I47" s="41">
        <f>F45+F48</f>
        <v>0.9205048534524388</v>
      </c>
      <c r="J47" s="41"/>
      <c r="K47" s="41"/>
      <c r="L47" s="41"/>
      <c r="M47" s="41"/>
      <c r="N47" s="42">
        <f t="shared" si="0"/>
        <v>0.1243449435824274</v>
      </c>
      <c r="O47" s="41">
        <f t="shared" si="1"/>
        <v>0.4</v>
      </c>
      <c r="P47" s="44"/>
      <c r="Q47" s="41">
        <f t="shared" si="2"/>
        <v>1.1131013246294332</v>
      </c>
      <c r="R47" s="41"/>
      <c r="S47" s="41"/>
      <c r="T47" s="41"/>
      <c r="U47" s="33"/>
      <c r="V47" s="39"/>
      <c r="W47" s="39"/>
      <c r="X47" s="39"/>
      <c r="AE47" s="50"/>
      <c r="AF47" s="59">
        <f>AI47-AI46</f>
        <v>-0.5</v>
      </c>
      <c r="AG47" s="60">
        <f>AJ47-AJ46</f>
        <v>4.90059381963448E-16</v>
      </c>
      <c r="AH47" s="51"/>
      <c r="AI47" s="51">
        <f>D49</f>
        <v>0</v>
      </c>
      <c r="AJ47" s="61">
        <f>F49</f>
        <v>0</v>
      </c>
      <c r="AK47" s="58">
        <f>SQRT(AF47*AF47+AG47*AG47)</f>
        <v>0.5</v>
      </c>
      <c r="AL47" s="52">
        <f>IF(AND(AF47=0,AG47=0),0,(if*(-AF47*COS(angf)+AG47*SIN(angf)))/AK47+AI47)</f>
        <v>0.11412678195541846</v>
      </c>
      <c r="AM47" s="52">
        <f>IF(AND(AF47=0,AG47=0),0,AI47)</f>
        <v>0</v>
      </c>
      <c r="AN47" s="52">
        <f>IF(AND(AF47=0,AG47=0),0,if*(-AF47*COS(angf)-AG47*SIN(angf))/AK47+AI47)</f>
        <v>0.11412678195541838</v>
      </c>
      <c r="AO47" s="52">
        <f>IF(AND(AF47=0,AG47=0),0,(if*(-AG47*COS(angf)-AF47*SIN(angf)))/AK47+AJ47)</f>
        <v>0.03708203932499357</v>
      </c>
      <c r="AP47" s="52">
        <f>IF(AND(AF47=0,AG47=0),0,AJ47)</f>
        <v>0</v>
      </c>
      <c r="AQ47" s="52">
        <f>IF(AND(AF47=0,AG47=0),0,if*(-AG47*COS(angf)+AF47*SIN(angf))/AK47+AJ47)</f>
        <v>-0.0370820393249938</v>
      </c>
      <c r="AR47" s="51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</row>
    <row r="48" spans="1:77" s="14" customFormat="1" ht="13.5">
      <c r="A48" s="41">
        <v>0.0004</v>
      </c>
      <c r="B48" s="41">
        <f t="shared" si="3"/>
        <v>0.9887563810470058</v>
      </c>
      <c r="C48" s="41">
        <f t="shared" si="4"/>
        <v>0.4</v>
      </c>
      <c r="D48" s="45">
        <f>RR*COS(w*$H$100)</f>
        <v>0.5</v>
      </c>
      <c r="E48" s="45"/>
      <c r="F48" s="45">
        <f>RR*SIN(w*$H$100)</f>
        <v>-4.90059381963448E-16</v>
      </c>
      <c r="G48" s="41"/>
      <c r="H48" s="41"/>
      <c r="I48" s="41"/>
      <c r="J48" s="41">
        <f>$H$100*10^3</f>
        <v>40</v>
      </c>
      <c r="K48" s="41">
        <f>$H$100*10^3</f>
        <v>40</v>
      </c>
      <c r="L48" s="41">
        <f>J100*10^3</f>
        <v>0</v>
      </c>
      <c r="M48" s="41"/>
      <c r="N48" s="42">
        <f t="shared" si="0"/>
        <v>0.1545084971874737</v>
      </c>
      <c r="O48" s="41">
        <f t="shared" si="1"/>
        <v>0.5</v>
      </c>
      <c r="P48" s="44"/>
      <c r="Q48" s="41">
        <f t="shared" si="2"/>
        <v>1.1507031952792193</v>
      </c>
      <c r="R48" s="41"/>
      <c r="S48" s="41"/>
      <c r="T48" s="41"/>
      <c r="U48" s="33"/>
      <c r="V48" s="39"/>
      <c r="W48" s="39"/>
      <c r="X48" s="39"/>
      <c r="AE48" s="50"/>
      <c r="AF48" s="59">
        <f>AI48-AI47</f>
        <v>0.8907311284892763</v>
      </c>
      <c r="AG48" s="60">
        <f>AJ48-AJ47</f>
        <v>0.9205048534524388</v>
      </c>
      <c r="AH48" s="51"/>
      <c r="AI48" s="51">
        <f>H47</f>
        <v>0.8907311284892763</v>
      </c>
      <c r="AJ48" s="51">
        <f>I47</f>
        <v>0.9205048534524388</v>
      </c>
      <c r="AK48" s="58">
        <f>SQRT(AF48*AF48+AG48*AG48)</f>
        <v>1.2809102733951647</v>
      </c>
      <c r="AL48" s="52">
        <f>IF(AND(AF48=0,AG48=0),0,(if*(-AF48*COS(angf)+AG48*SIN(angf)))/AK48+AI48)</f>
        <v>0.8380169911215937</v>
      </c>
      <c r="AM48" s="52">
        <f>IF(AND(AF48=0,AG48=0),0,AI48)</f>
        <v>0.8907311284892763</v>
      </c>
      <c r="AN48" s="52">
        <f>IF(AND(AF48=0,AG48=0),0,if*(-AF48*COS(angf)-AG48*SIN(angf))/AK48+AI48)</f>
        <v>0.7847202101002421</v>
      </c>
      <c r="AO48" s="52">
        <f>IF(AND(AF48=0,AG48=0),0,(if*(-AG48*COS(angf)-AF48*SIN(angf)))/AK48+AJ48)</f>
        <v>0.8127030922350028</v>
      </c>
      <c r="AP48" s="52">
        <f>IF(AND(AF48=0,AG48=0),0,AJ48)</f>
        <v>0.9205048534524388</v>
      </c>
      <c r="AQ48" s="52">
        <f>IF(AND(AF48=0,AG48=0),0,if*(-AG48*COS(angf)+AF48*SIN(angf))/AK48+AJ48)</f>
        <v>0.8642759891360263</v>
      </c>
      <c r="AR48" s="51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</row>
    <row r="49" spans="1:77" s="14" customFormat="1" ht="12.75">
      <c r="A49" s="41">
        <v>0.0005</v>
      </c>
      <c r="B49" s="41">
        <f t="shared" si="3"/>
        <v>0.9961946980917455</v>
      </c>
      <c r="C49" s="41">
        <f t="shared" si="4"/>
        <v>0.5</v>
      </c>
      <c r="D49" s="41">
        <v>0</v>
      </c>
      <c r="E49" s="41"/>
      <c r="F49" s="41">
        <v>0</v>
      </c>
      <c r="G49" s="41"/>
      <c r="H49" s="41"/>
      <c r="I49" s="41"/>
      <c r="J49" s="41">
        <v>0</v>
      </c>
      <c r="K49" s="41">
        <f>R*SIN(w*$H$100+$H$102)</f>
        <v>0.9205048534524393</v>
      </c>
      <c r="L49" s="41">
        <f>R*SIN(w*$H$100+$H$102)</f>
        <v>0.9205048534524393</v>
      </c>
      <c r="M49" s="41"/>
      <c r="N49" s="42">
        <f t="shared" si="0"/>
        <v>0.18406227634233896</v>
      </c>
      <c r="O49" s="41">
        <f t="shared" si="1"/>
        <v>0.6</v>
      </c>
      <c r="P49" s="41"/>
      <c r="Q49" s="41">
        <f t="shared" si="2"/>
        <v>1.183763766123522</v>
      </c>
      <c r="R49" s="41"/>
      <c r="S49" s="41"/>
      <c r="T49" s="41"/>
      <c r="U49" s="33"/>
      <c r="V49" s="39"/>
      <c r="W49" s="39"/>
      <c r="X49" s="39"/>
      <c r="AE49" s="50"/>
      <c r="AF49" s="59">
        <f>AI49-AI48</f>
        <v>-0.8907311284892763</v>
      </c>
      <c r="AG49" s="60">
        <f>AJ49-AJ48</f>
        <v>-0.9205048534524388</v>
      </c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</row>
    <row r="50" spans="1:77" s="14" customFormat="1" ht="12.75">
      <c r="A50" s="41">
        <v>0.0006</v>
      </c>
      <c r="B50" s="41">
        <f t="shared" si="3"/>
        <v>0.9997014897811831</v>
      </c>
      <c r="C50" s="41">
        <f t="shared" si="4"/>
        <v>0.6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>
        <f t="shared" si="0"/>
        <v>0.21288964578253633</v>
      </c>
      <c r="O50" s="41">
        <f t="shared" si="1"/>
        <v>0.7</v>
      </c>
      <c r="P50" s="41"/>
      <c r="Q50" s="41">
        <f t="shared" si="2"/>
        <v>1.2121525621931575</v>
      </c>
      <c r="R50" s="41"/>
      <c r="S50" s="41"/>
      <c r="T50" s="41"/>
      <c r="U50" s="39"/>
      <c r="V50" s="39"/>
      <c r="W50" s="39"/>
      <c r="X50" s="39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</row>
    <row r="51" spans="1:77" s="14" customFormat="1" ht="12.75">
      <c r="A51" s="41">
        <v>0.0007</v>
      </c>
      <c r="B51" s="41">
        <f t="shared" si="3"/>
        <v>0.9992629164106211</v>
      </c>
      <c r="C51" s="41">
        <f t="shared" si="4"/>
        <v>0.7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>
        <f t="shared" si="0"/>
        <v>0.24087683705085766</v>
      </c>
      <c r="O51" s="41">
        <f t="shared" si="1"/>
        <v>0.8</v>
      </c>
      <c r="P51" s="41"/>
      <c r="Q51" s="41">
        <f t="shared" si="2"/>
        <v>1.235757545879646</v>
      </c>
      <c r="R51" s="41"/>
      <c r="S51" s="41"/>
      <c r="T51" s="41"/>
      <c r="U51" s="39"/>
      <c r="V51" s="39"/>
      <c r="W51" s="39"/>
      <c r="X51" s="39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</row>
    <row r="52" spans="1:77" s="14" customFormat="1" ht="12.75">
      <c r="A52" s="41">
        <v>0.0008</v>
      </c>
      <c r="B52" s="41">
        <f t="shared" si="3"/>
        <v>0.9948807088287882</v>
      </c>
      <c r="C52" s="41">
        <f t="shared" si="4"/>
        <v>0.8</v>
      </c>
      <c r="D52" s="41"/>
      <c r="E52" s="41"/>
      <c r="F52" s="41"/>
      <c r="G52" s="41"/>
      <c r="H52" s="41"/>
      <c r="I52" s="41"/>
      <c r="J52" s="41">
        <v>0</v>
      </c>
      <c r="K52" s="41">
        <f>$H$100*10^3</f>
        <v>40</v>
      </c>
      <c r="L52" s="41"/>
      <c r="M52" s="41"/>
      <c r="N52" s="42">
        <f t="shared" si="0"/>
        <v>0.26791339748949833</v>
      </c>
      <c r="O52" s="41">
        <f t="shared" si="1"/>
        <v>0.9</v>
      </c>
      <c r="P52" s="41"/>
      <c r="Q52" s="41">
        <f t="shared" si="2"/>
        <v>1.2544855590964679</v>
      </c>
      <c r="R52" s="41"/>
      <c r="S52" s="41"/>
      <c r="T52" s="41"/>
      <c r="U52" s="39"/>
      <c r="V52" s="39"/>
      <c r="W52" s="39"/>
      <c r="X52" s="39"/>
      <c r="AE52" s="50"/>
      <c r="AF52" s="50"/>
      <c r="AG52" s="50"/>
      <c r="AH52" s="50"/>
      <c r="AI52" s="50">
        <f>if</f>
        <v>0.12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</row>
    <row r="53" spans="1:77" s="14" customFormat="1" ht="12.75">
      <c r="A53" s="46">
        <v>0.0009</v>
      </c>
      <c r="B53" s="46">
        <f t="shared" si="3"/>
        <v>0.9865721616069695</v>
      </c>
      <c r="C53" s="46">
        <f t="shared" si="4"/>
        <v>0.9</v>
      </c>
      <c r="D53" s="46"/>
      <c r="E53" s="46"/>
      <c r="F53" s="46"/>
      <c r="G53" s="46"/>
      <c r="H53" s="46"/>
      <c r="I53" s="46"/>
      <c r="J53" s="46">
        <f>R*SIN(w*$H$100+$H$102)</f>
        <v>0.9205048534524393</v>
      </c>
      <c r="K53" s="46">
        <f>R*SIN(w*$H$100+$H$102)</f>
        <v>0.9205048534524393</v>
      </c>
      <c r="L53" s="46"/>
      <c r="M53" s="46"/>
      <c r="N53" s="47">
        <f t="shared" si="0"/>
        <v>0.29389262614623657</v>
      </c>
      <c r="O53" s="46">
        <f t="shared" si="1"/>
        <v>1</v>
      </c>
      <c r="P53" s="46"/>
      <c r="Q53" s="46">
        <f t="shared" si="2"/>
        <v>1.2682626909314718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</row>
    <row r="54" spans="1:77" s="14" customFormat="1" ht="12.75">
      <c r="A54" s="46">
        <v>0.001</v>
      </c>
      <c r="B54" s="46">
        <f t="shared" si="3"/>
        <v>0.9743700647852352</v>
      </c>
      <c r="C54" s="46">
        <f t="shared" si="4"/>
        <v>1</v>
      </c>
      <c r="D54" s="46"/>
      <c r="E54" s="46"/>
      <c r="F54" s="46"/>
      <c r="G54" s="46"/>
      <c r="H54" s="46"/>
      <c r="I54" s="46"/>
      <c r="J54" s="46"/>
      <c r="K54" s="46"/>
      <c r="L54" s="46">
        <v>0</v>
      </c>
      <c r="M54" s="46">
        <f>R*COS(w*$H$100+$H$102)</f>
        <v>0.39073112848927627</v>
      </c>
      <c r="N54" s="47">
        <f t="shared" si="0"/>
        <v>0.3187119948743449</v>
      </c>
      <c r="O54" s="46">
        <f t="shared" si="1"/>
        <v>1.1</v>
      </c>
      <c r="P54" s="46"/>
      <c r="Q54" s="46">
        <f t="shared" si="2"/>
        <v>1.2770345693394782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</row>
    <row r="55" spans="1:77" s="14" customFormat="1" ht="12.75">
      <c r="A55" s="46">
        <v>0.0011</v>
      </c>
      <c r="B55" s="46">
        <f t="shared" si="3"/>
        <v>0.9583225744651332</v>
      </c>
      <c r="C55" s="46">
        <f t="shared" si="4"/>
        <v>1.1</v>
      </c>
      <c r="D55" s="46"/>
      <c r="E55" s="46"/>
      <c r="F55" s="46"/>
      <c r="G55" s="46"/>
      <c r="H55" s="46"/>
      <c r="I55" s="46"/>
      <c r="J55" s="46"/>
      <c r="K55" s="46"/>
      <c r="L55" s="46">
        <f>R*SIN(w*$H$100+H102)</f>
        <v>0.9205048534524393</v>
      </c>
      <c r="M55" s="46">
        <f>R*SIN(w*$H$100+H102)</f>
        <v>0.9205048534524393</v>
      </c>
      <c r="N55" s="47">
        <f t="shared" si="0"/>
        <v>0.3422735529643443</v>
      </c>
      <c r="O55" s="46">
        <f t="shared" si="1"/>
        <v>1.2</v>
      </c>
      <c r="P55" s="46"/>
      <c r="Q55" s="46">
        <f t="shared" si="2"/>
        <v>1.2807665757239004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</row>
    <row r="56" spans="1:36" s="14" customFormat="1" ht="12.75">
      <c r="A56" s="46">
        <v>0.0012</v>
      </c>
      <c r="B56" s="46">
        <f t="shared" si="3"/>
        <v>0.938493022759556</v>
      </c>
      <c r="C56" s="46">
        <f t="shared" si="4"/>
        <v>1.2</v>
      </c>
      <c r="D56" s="46"/>
      <c r="E56" s="46"/>
      <c r="F56" s="46"/>
      <c r="G56" s="46"/>
      <c r="H56" s="46"/>
      <c r="I56" s="46"/>
      <c r="J56" s="46"/>
      <c r="K56" s="46"/>
      <c r="L56" s="46">
        <f>R*COS(w*$H$100+H102)</f>
        <v>0.39073112848927627</v>
      </c>
      <c r="M56" s="46">
        <f>R*COS(w*$H$100+$H$102)</f>
        <v>0.39073112848927627</v>
      </c>
      <c r="N56" s="47">
        <f t="shared" si="0"/>
        <v>0.3644843137107058</v>
      </c>
      <c r="O56" s="46">
        <f t="shared" si="1"/>
        <v>1.3</v>
      </c>
      <c r="P56" s="46"/>
      <c r="Q56" s="46">
        <f t="shared" si="2"/>
        <v>1.2794439815605307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s="14" customFormat="1" ht="12.75">
      <c r="A57" s="46">
        <v>0.0013</v>
      </c>
      <c r="B57" s="46">
        <f t="shared" si="3"/>
        <v>0.9149596678498249</v>
      </c>
      <c r="C57" s="46">
        <f t="shared" si="4"/>
        <v>1.3</v>
      </c>
      <c r="D57" s="46"/>
      <c r="E57" s="46"/>
      <c r="F57" s="46"/>
      <c r="G57" s="46"/>
      <c r="H57" s="46"/>
      <c r="I57" s="46"/>
      <c r="J57" s="46">
        <f>$H$100*10^3</f>
        <v>40</v>
      </c>
      <c r="K57" s="46">
        <f>$H$100*10^3</f>
        <v>40</v>
      </c>
      <c r="L57" s="46">
        <v>0</v>
      </c>
      <c r="M57" s="46">
        <f>R*SIN(w*$H$100+H102)</f>
        <v>0.9205048534524393</v>
      </c>
      <c r="N57" s="47">
        <f t="shared" si="0"/>
        <v>0.3852566213878946</v>
      </c>
      <c r="O57" s="46">
        <f t="shared" si="1"/>
        <v>1.4</v>
      </c>
      <c r="P57" s="46"/>
      <c r="Q57" s="46">
        <f t="shared" si="2"/>
        <v>1.273072006524296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s="14" customFormat="1" ht="12.75">
      <c r="A58" s="46">
        <v>0.0014</v>
      </c>
      <c r="B58" s="46">
        <f>IF(A58&lt;$H$100,R*SIN(w*A58+$H$102),NA())</f>
        <v>0.8878153851364013</v>
      </c>
      <c r="C58" s="46">
        <f t="shared" si="4"/>
        <v>1.4</v>
      </c>
      <c r="D58" s="46"/>
      <c r="E58" s="46"/>
      <c r="F58" s="46"/>
      <c r="G58" s="46"/>
      <c r="H58" s="46"/>
      <c r="I58" s="46"/>
      <c r="J58" s="46">
        <v>0</v>
      </c>
      <c r="K58" s="46">
        <f>RR*SIN(w*$H$100)</f>
        <v>-4.90059381963448E-16</v>
      </c>
      <c r="L58" s="46"/>
      <c r="M58" s="46"/>
      <c r="N58" s="47">
        <f t="shared" si="0"/>
        <v>0.4045084971874737</v>
      </c>
      <c r="O58" s="46">
        <f t="shared" si="1"/>
        <v>1.5</v>
      </c>
      <c r="P58" s="46"/>
      <c r="Q58" s="46">
        <f t="shared" si="2"/>
        <v>1.261675797889586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s="14" customFormat="1" ht="12.75">
      <c r="A59" s="46">
        <v>0.0015</v>
      </c>
      <c r="B59" s="46">
        <f aca="true" t="shared" si="5" ref="B59:B122">IF(A59&lt;$H$100,R*SIN(w*A59+$H$102),NA())</f>
        <v>0.8571673007021123</v>
      </c>
      <c r="C59" s="46">
        <f t="shared" si="4"/>
        <v>1.5</v>
      </c>
      <c r="D59" s="46"/>
      <c r="E59" s="46"/>
      <c r="F59" s="46"/>
      <c r="G59" s="46"/>
      <c r="H59" s="46"/>
      <c r="I59" s="46"/>
      <c r="J59" s="46">
        <v>0</v>
      </c>
      <c r="K59" s="46">
        <f>$H$100*10^3</f>
        <v>40</v>
      </c>
      <c r="L59" s="46"/>
      <c r="M59" s="46"/>
      <c r="N59" s="47">
        <f t="shared" si="0"/>
        <v>0.42216396275100754</v>
      </c>
      <c r="O59" s="46">
        <f t="shared" si="1"/>
        <v>1.6</v>
      </c>
      <c r="P59" s="46"/>
      <c r="Q59" s="46">
        <f t="shared" si="2"/>
        <v>1.2453003312854496</v>
      </c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s="14" customFormat="1" ht="12.75">
      <c r="A60" s="46">
        <v>0.0016</v>
      </c>
      <c r="B60" s="46">
        <f t="shared" si="5"/>
        <v>0.823136368534442</v>
      </c>
      <c r="C60" s="46">
        <f t="shared" si="4"/>
        <v>1.6</v>
      </c>
      <c r="D60" s="46"/>
      <c r="E60" s="46"/>
      <c r="F60" s="46"/>
      <c r="G60" s="46"/>
      <c r="H60" s="46"/>
      <c r="I60" s="46"/>
      <c r="J60" s="46">
        <f>RR*SIN(w*$H$100)</f>
        <v>-4.90059381963448E-16</v>
      </c>
      <c r="K60" s="46">
        <f>RR*SIN(w*$H$100)</f>
        <v>-4.90059381963448E-16</v>
      </c>
      <c r="L60" s="46"/>
      <c r="M60" s="46"/>
      <c r="N60" s="47">
        <f t="shared" si="0"/>
        <v>0.4381533400219318</v>
      </c>
      <c r="O60" s="46">
        <f t="shared" si="1"/>
        <v>1.7</v>
      </c>
      <c r="P60" s="46"/>
      <c r="Q60" s="46">
        <f t="shared" si="2"/>
        <v>1.224010233197334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s="14" customFormat="1" ht="12.75">
      <c r="A61" s="46">
        <v>0.0017</v>
      </c>
      <c r="B61" s="46">
        <f t="shared" si="5"/>
        <v>0.7858568931754021</v>
      </c>
      <c r="C61" s="46">
        <f t="shared" si="4"/>
        <v>1.7</v>
      </c>
      <c r="D61" s="46"/>
      <c r="E61" s="46"/>
      <c r="F61" s="46">
        <f>SQRT(H47*H47+I47*I47)</f>
        <v>1.2809102733951647</v>
      </c>
      <c r="G61" s="46"/>
      <c r="H61" s="46"/>
      <c r="I61" s="46"/>
      <c r="J61" s="46"/>
      <c r="K61" s="46"/>
      <c r="L61" s="48">
        <v>0</v>
      </c>
      <c r="M61" s="48">
        <f>RR*COS(w*$H$100)</f>
        <v>0.5</v>
      </c>
      <c r="N61" s="47">
        <f t="shared" si="0"/>
        <v>0.4524135262330098</v>
      </c>
      <c r="O61" s="46">
        <f t="shared" si="1"/>
        <v>1.8</v>
      </c>
      <c r="P61" s="46"/>
      <c r="Q61" s="46">
        <f t="shared" si="2"/>
        <v>1.1978895259158722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14" customFormat="1" ht="12.75">
      <c r="A62" s="46">
        <v>0.0018</v>
      </c>
      <c r="B62" s="46">
        <f t="shared" si="5"/>
        <v>0.7454759996828623</v>
      </c>
      <c r="C62" s="46">
        <f t="shared" si="4"/>
        <v>1.8</v>
      </c>
      <c r="D62" s="46"/>
      <c r="E62" s="46"/>
      <c r="F62" s="46"/>
      <c r="G62" s="46"/>
      <c r="H62" s="46"/>
      <c r="I62" s="46"/>
      <c r="J62" s="46"/>
      <c r="K62" s="46"/>
      <c r="L62" s="48">
        <f>RR*SIN(w*$H$100)</f>
        <v>-4.90059381963448E-16</v>
      </c>
      <c r="M62" s="48">
        <f>RR*SIN(w*$H$100)</f>
        <v>-4.90059381963448E-16</v>
      </c>
      <c r="N62" s="47">
        <f t="shared" si="0"/>
        <v>0.46488824294412573</v>
      </c>
      <c r="O62" s="46">
        <f t="shared" si="1"/>
        <v>1.9</v>
      </c>
      <c r="P62" s="46"/>
      <c r="Q62" s="46">
        <f t="shared" si="2"/>
        <v>1.1670412959392882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14" customFormat="1" ht="12.75">
      <c r="A63" s="46">
        <v>0.0019</v>
      </c>
      <c r="B63" s="46">
        <f t="shared" si="5"/>
        <v>0.7021530529951625</v>
      </c>
      <c r="C63" s="46">
        <f t="shared" si="4"/>
        <v>1.9</v>
      </c>
      <c r="D63" s="46"/>
      <c r="E63" s="46"/>
      <c r="F63" s="46"/>
      <c r="G63" s="46"/>
      <c r="H63" s="46"/>
      <c r="I63" s="46"/>
      <c r="J63" s="46"/>
      <c r="K63" s="46"/>
      <c r="L63" s="46">
        <f>RR*COS(w*$H$100)</f>
        <v>0.5</v>
      </c>
      <c r="M63" s="46">
        <f>RR*COS(w*$H$100)</f>
        <v>0.5</v>
      </c>
      <c r="N63" s="47">
        <f t="shared" si="0"/>
        <v>0.47552825814757677</v>
      </c>
      <c r="O63" s="46">
        <f t="shared" si="1"/>
        <v>2</v>
      </c>
      <c r="P63" s="46"/>
      <c r="Q63" s="46">
        <f t="shared" si="2"/>
        <v>1.131587287138084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14" customFormat="1" ht="12.75">
      <c r="A64" s="46">
        <v>0.002</v>
      </c>
      <c r="B64" s="46">
        <f t="shared" si="5"/>
        <v>0.6560590289905073</v>
      </c>
      <c r="C64" s="46">
        <f t="shared" si="4"/>
        <v>2</v>
      </c>
      <c r="D64" s="46"/>
      <c r="E64" s="46"/>
      <c r="F64" s="46"/>
      <c r="G64" s="46"/>
      <c r="H64" s="46"/>
      <c r="I64" s="46"/>
      <c r="J64" s="46"/>
      <c r="K64" s="46"/>
      <c r="L64" s="46">
        <v>0</v>
      </c>
      <c r="M64" s="46">
        <f>RR*SIN(w*$H$100)</f>
        <v>-4.90059381963448E-16</v>
      </c>
      <c r="N64" s="47">
        <f t="shared" si="0"/>
        <v>0.48429158056431554</v>
      </c>
      <c r="O64" s="46">
        <f t="shared" si="1"/>
        <v>2.1</v>
      </c>
      <c r="P64" s="46"/>
      <c r="Q64" s="46">
        <f t="shared" si="2"/>
        <v>1.0916674202876027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14" customFormat="1" ht="12.75">
      <c r="A65" s="46">
        <v>0.0021</v>
      </c>
      <c r="B65" s="46">
        <f t="shared" si="5"/>
        <v>0.607375839723287</v>
      </c>
      <c r="C65" s="46">
        <f t="shared" si="4"/>
        <v>2.1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>
        <f t="shared" si="0"/>
        <v>0.49114362536434436</v>
      </c>
      <c r="O65" s="46">
        <f t="shared" si="1"/>
        <v>2.2</v>
      </c>
      <c r="P65" s="46"/>
      <c r="Q65" s="46">
        <f t="shared" si="2"/>
        <v>1.047439240864649</v>
      </c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14" customFormat="1" ht="12.75">
      <c r="A66" s="46">
        <v>0.0022</v>
      </c>
      <c r="B66" s="46">
        <f t="shared" si="5"/>
        <v>0.5562956155003046</v>
      </c>
      <c r="C66" s="46">
        <f t="shared" si="4"/>
        <v>2.2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>
        <f t="shared" si="0"/>
        <v>0.49605735065723894</v>
      </c>
      <c r="O66" s="46">
        <f t="shared" si="1"/>
        <v>2.3</v>
      </c>
      <c r="P66" s="46"/>
      <c r="Q66" s="46">
        <f t="shared" si="2"/>
        <v>0.9990772972874742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s="14" customFormat="1" ht="12.75">
      <c r="A67" s="46">
        <v>0.0023</v>
      </c>
      <c r="B67" s="46">
        <f t="shared" si="5"/>
        <v>0.5030199466302352</v>
      </c>
      <c r="C67" s="46">
        <f t="shared" si="4"/>
        <v>2.3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>
        <f t="shared" si="0"/>
        <v>0.4990133642141358</v>
      </c>
      <c r="O67" s="46">
        <f t="shared" si="1"/>
        <v>2.4</v>
      </c>
      <c r="P67" s="46"/>
      <c r="Q67" s="46">
        <f t="shared" si="2"/>
        <v>0.9467724520529059</v>
      </c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s="14" customFormat="1" ht="12.75">
      <c r="A68" s="46">
        <v>0.0024</v>
      </c>
      <c r="B68" s="46">
        <f t="shared" si="5"/>
        <v>0.44775908783877016</v>
      </c>
      <c r="C68" s="46">
        <f t="shared" si="4"/>
        <v>2.4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>
        <f t="shared" si="0"/>
        <v>0.5</v>
      </c>
      <c r="O68" s="46">
        <f t="shared" si="1"/>
        <v>2.5</v>
      </c>
      <c r="P68" s="46"/>
      <c r="Q68" s="46">
        <f t="shared" si="2"/>
        <v>0.8907311284892738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6" s="14" customFormat="1" ht="12.75">
      <c r="A69" s="46">
        <v>0.0025</v>
      </c>
      <c r="B69" s="46">
        <f t="shared" si="5"/>
        <v>0.39073112848927377</v>
      </c>
      <c r="C69" s="46">
        <f t="shared" si="4"/>
        <v>2.5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>
        <f t="shared" si="0"/>
        <v>0.4990133642141358</v>
      </c>
      <c r="O69" s="46">
        <f t="shared" si="1"/>
        <v>2.6</v>
      </c>
      <c r="P69" s="46"/>
      <c r="Q69" s="46">
        <f t="shared" si="2"/>
        <v>0.8311744960978394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s="14" customFormat="1" ht="12.75">
      <c r="A70" s="46">
        <v>0.0026</v>
      </c>
      <c r="B70" s="46">
        <f t="shared" si="5"/>
        <v>0.33216113188370366</v>
      </c>
      <c r="C70" s="46">
        <f t="shared" si="4"/>
        <v>2.6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>
        <f t="shared" si="0"/>
        <v>0.4960573506572389</v>
      </c>
      <c r="O70" s="46">
        <f t="shared" si="1"/>
        <v>2.7</v>
      </c>
      <c r="P70" s="46"/>
      <c r="Q70" s="46">
        <f t="shared" si="2"/>
        <v>0.7683375976978131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s="14" customFormat="1" ht="12.75">
      <c r="A71" s="46">
        <v>0.0027</v>
      </c>
      <c r="B71" s="46">
        <f t="shared" si="5"/>
        <v>0.2722802470405742</v>
      </c>
      <c r="C71" s="46">
        <f t="shared" si="4"/>
        <v>2.7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>
        <f t="shared" si="0"/>
        <v>0.49114362536434436</v>
      </c>
      <c r="O71" s="46">
        <f t="shared" si="1"/>
        <v>2.8</v>
      </c>
      <c r="P71" s="46"/>
      <c r="Q71" s="46">
        <f t="shared" si="2"/>
        <v>0.7024684218197332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s="14" customFormat="1" ht="12.75">
      <c r="A72" s="46">
        <v>0.0028</v>
      </c>
      <c r="B72" s="46">
        <f t="shared" si="5"/>
        <v>0.21132479645538885</v>
      </c>
      <c r="C72" s="46">
        <f t="shared" si="4"/>
        <v>2.8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>
        <f t="shared" si="0"/>
        <v>0.4842915805643156</v>
      </c>
      <c r="O72" s="46">
        <f t="shared" si="1"/>
        <v>2.9</v>
      </c>
      <c r="P72" s="46"/>
      <c r="Q72" s="46">
        <f t="shared" si="2"/>
        <v>0.6338269240080256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s="14" customFormat="1" ht="12.75">
      <c r="A73" s="46">
        <v>0.0029</v>
      </c>
      <c r="B73" s="46">
        <f t="shared" si="5"/>
        <v>0.14953534344371008</v>
      </c>
      <c r="C73" s="46">
        <f t="shared" si="4"/>
        <v>2.9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>
        <f t="shared" si="0"/>
        <v>0.47552825814757677</v>
      </c>
      <c r="O73" s="46">
        <f t="shared" si="1"/>
        <v>3</v>
      </c>
      <c r="P73" s="46"/>
      <c r="Q73" s="46">
        <f t="shared" si="2"/>
        <v>0.562684000895235</v>
      </c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s="14" customFormat="1" ht="12.75">
      <c r="A74" s="46">
        <v>0.003</v>
      </c>
      <c r="B74" s="46">
        <f t="shared" si="5"/>
        <v>0.0871557427476582</v>
      </c>
      <c r="C74" s="46">
        <f t="shared" si="4"/>
        <v>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>
        <f t="shared" si="0"/>
        <v>0.4648882429441257</v>
      </c>
      <c r="O74" s="46">
        <f t="shared" si="1"/>
        <v>3.1</v>
      </c>
      <c r="P74" s="46"/>
      <c r="Q74" s="46">
        <f t="shared" si="2"/>
        <v>0.4893204210967792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s="14" customFormat="1" ht="12.75">
      <c r="A75" s="46">
        <v>0.0031</v>
      </c>
      <c r="B75" s="46">
        <f t="shared" si="5"/>
        <v>0.02443217815265353</v>
      </c>
      <c r="C75" s="46">
        <f t="shared" si="4"/>
        <v>3.1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>
        <f t="shared" si="0"/>
        <v>0.45241352623300973</v>
      </c>
      <c r="O75" s="46">
        <f t="shared" si="1"/>
        <v>3.2</v>
      </c>
      <c r="P75" s="46"/>
      <c r="Q75" s="46">
        <f t="shared" si="2"/>
        <v>0.41402571714548964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s="14" customFormat="1" ht="12.75">
      <c r="A76" s="46">
        <v>0.0032</v>
      </c>
      <c r="B76" s="46">
        <f t="shared" si="5"/>
        <v>-0.03838780908752009</v>
      </c>
      <c r="C76" s="46">
        <f t="shared" si="4"/>
        <v>3.2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>
        <f t="shared" si="0"/>
        <v>0.43815334002193174</v>
      </c>
      <c r="O76" s="46">
        <f t="shared" si="1"/>
        <v>3.3</v>
      </c>
      <c r="P76" s="46"/>
      <c r="Q76" s="46">
        <f t="shared" si="2"/>
        <v>0.33709704283898556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s="14" customFormat="1" ht="12.75">
      <c r="A77" s="46">
        <v>0.0033</v>
      </c>
      <c r="B77" s="46">
        <f t="shared" si="5"/>
        <v>-0.10105629718294615</v>
      </c>
      <c r="C77" s="46">
        <f t="shared" si="4"/>
        <v>3.3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7">
        <f t="shared" si="0"/>
        <v>0.4221639627510076</v>
      </c>
      <c r="O77" s="46">
        <f t="shared" si="1"/>
        <v>3.4</v>
      </c>
      <c r="P77" s="46"/>
      <c r="Q77" s="46">
        <f t="shared" si="2"/>
        <v>0.2588380005093859</v>
      </c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6" s="14" customFormat="1" ht="12.75">
      <c r="A78" s="46">
        <v>0.0034</v>
      </c>
      <c r="B78" s="46">
        <f t="shared" si="5"/>
        <v>-0.1633259622416217</v>
      </c>
      <c r="C78" s="46">
        <f t="shared" si="4"/>
        <v>3.4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>
        <f t="shared" si="0"/>
        <v>0.4045084971874737</v>
      </c>
      <c r="O78" s="46">
        <f t="shared" si="1"/>
        <v>3.5</v>
      </c>
      <c r="P78" s="46"/>
      <c r="Q78" s="46">
        <f t="shared" si="2"/>
        <v>0.17955744284360875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6" s="14" customFormat="1" ht="12.75">
      <c r="A79" s="46">
        <v>0.0035</v>
      </c>
      <c r="B79" s="46">
        <f t="shared" si="5"/>
        <v>-0.22495105434386498</v>
      </c>
      <c r="C79" s="46">
        <f t="shared" si="4"/>
        <v>3.5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>
        <f t="shared" si="0"/>
        <v>0.3852566213878946</v>
      </c>
      <c r="O79" s="46">
        <f t="shared" si="1"/>
        <v>3.6</v>
      </c>
      <c r="P79" s="46"/>
      <c r="Q79" s="46">
        <f t="shared" si="2"/>
        <v>0.09956825398292146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:36" s="14" customFormat="1" ht="12.75">
      <c r="A80" s="46">
        <v>0.0036</v>
      </c>
      <c r="B80" s="46">
        <f t="shared" si="5"/>
        <v>-0.28568836740497316</v>
      </c>
      <c r="C80" s="46">
        <f t="shared" si="4"/>
        <v>3.6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7">
        <f t="shared" si="0"/>
        <v>0.3644843137107057</v>
      </c>
      <c r="O80" s="46">
        <f t="shared" si="1"/>
        <v>3.7</v>
      </c>
      <c r="P80" s="46" t="s">
        <v>21</v>
      </c>
      <c r="Q80" s="46">
        <f t="shared" si="2"/>
        <v>0.019186114712170965</v>
      </c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:36" s="14" customFormat="1" ht="12.75">
      <c r="A81" s="46">
        <v>0.0037</v>
      </c>
      <c r="B81" s="46">
        <f t="shared" si="5"/>
        <v>-0.34529819899853476</v>
      </c>
      <c r="C81" s="46">
        <f t="shared" si="4"/>
        <v>3.7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>
        <f t="shared" si="0"/>
        <v>0.34227355296434425</v>
      </c>
      <c r="O81" s="46">
        <f t="shared" si="1"/>
        <v>3.8</v>
      </c>
      <c r="P81" s="46"/>
      <c r="Q81" s="46">
        <f t="shared" si="2"/>
        <v>-0.061271743388045585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:36" s="14" customFormat="1" ht="12.75">
      <c r="A82" s="46">
        <v>0.0038</v>
      </c>
      <c r="B82" s="46">
        <f t="shared" si="5"/>
        <v>-0.40354529635238984</v>
      </c>
      <c r="C82" s="46">
        <f t="shared" si="4"/>
        <v>3.8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7">
        <f t="shared" si="0"/>
        <v>0.31871199487434493</v>
      </c>
      <c r="O82" s="46">
        <f t="shared" si="1"/>
        <v>3.9</v>
      </c>
      <c r="P82" s="46"/>
      <c r="Q82" s="46">
        <f t="shared" si="2"/>
        <v>-0.14148778990950622</v>
      </c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:36" s="14" customFormat="1" ht="12.75">
      <c r="A83" s="46">
        <v>0.0039</v>
      </c>
      <c r="B83" s="46">
        <f t="shared" si="5"/>
        <v>-0.46019978478385115</v>
      </c>
      <c r="C83" s="46">
        <f t="shared" si="4"/>
        <v>3.9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>
        <f t="shared" si="0"/>
        <v>0.2938926261462366</v>
      </c>
      <c r="O83" s="46">
        <f t="shared" si="1"/>
        <v>4</v>
      </c>
      <c r="P83" s="46"/>
      <c r="Q83" s="46">
        <f t="shared" si="2"/>
        <v>-0.22114544876381753</v>
      </c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:36" s="14" customFormat="1" ht="12.75">
      <c r="A84" s="46">
        <v>0.004</v>
      </c>
      <c r="B84" s="46">
        <f t="shared" si="5"/>
        <v>-0.5150380749100542</v>
      </c>
      <c r="C84" s="46">
        <f t="shared" si="4"/>
        <v>4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7">
        <f t="shared" si="0"/>
        <v>0.2679133974894981</v>
      </c>
      <c r="O84" s="46">
        <f t="shared" si="1"/>
        <v>4.1000000000000005</v>
      </c>
      <c r="P84" s="46"/>
      <c r="Q84" s="46">
        <f t="shared" si="2"/>
        <v>-0.29993034756360354</v>
      </c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:36" s="14" customFormat="1" ht="12.75">
      <c r="A85" s="46">
        <v>0.0041</v>
      </c>
      <c r="B85" s="46">
        <f t="shared" si="5"/>
        <v>-0.5678437450531016</v>
      </c>
      <c r="C85" s="46">
        <f t="shared" si="4"/>
        <v>4.1000000000000005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>
        <f t="shared" si="0"/>
        <v>0.2408768370508576</v>
      </c>
      <c r="O85" s="46">
        <f t="shared" si="1"/>
        <v>4.2</v>
      </c>
      <c r="P85" s="46"/>
      <c r="Q85" s="46">
        <f t="shared" si="2"/>
        <v>-0.3775315583066966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:36" s="14" customFormat="1" ht="12.75">
      <c r="A86" s="46">
        <v>0.0042</v>
      </c>
      <c r="B86" s="46">
        <f t="shared" si="5"/>
        <v>-0.6184083953575542</v>
      </c>
      <c r="C86" s="46">
        <f t="shared" si="4"/>
        <v>4.2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>
        <f t="shared" si="0"/>
        <v>0.21288964578253625</v>
      </c>
      <c r="O86" s="46">
        <f t="shared" si="1"/>
        <v>4.3</v>
      </c>
      <c r="P86" s="46"/>
      <c r="Q86" s="46">
        <f t="shared" si="2"/>
        <v>-0.45364282446691606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s="14" customFormat="1" ht="12.75">
      <c r="A87" s="46">
        <v>0.0043</v>
      </c>
      <c r="B87" s="46">
        <f t="shared" si="5"/>
        <v>-0.6665324702494523</v>
      </c>
      <c r="C87" s="46">
        <f t="shared" si="4"/>
        <v>4.3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7">
        <f t="shared" si="0"/>
        <v>0.18406227634233888</v>
      </c>
      <c r="O87" s="46">
        <f t="shared" si="1"/>
        <v>4.4</v>
      </c>
      <c r="P87" s="46"/>
      <c r="Q87" s="46">
        <f t="shared" si="2"/>
        <v>-0.5279637696486579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:36" s="14" customFormat="1" ht="12.75">
      <c r="A88" s="46">
        <v>0.0044</v>
      </c>
      <c r="B88" s="46">
        <f t="shared" si="5"/>
        <v>-0.7120260459909967</v>
      </c>
      <c r="C88" s="46">
        <f t="shared" si="4"/>
        <v>4.4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7">
        <f t="shared" si="0"/>
        <v>0.15450849718747375</v>
      </c>
      <c r="O88" s="46">
        <f t="shared" si="1"/>
        <v>4.5</v>
      </c>
      <c r="P88" s="46"/>
      <c r="Q88" s="46">
        <f t="shared" si="2"/>
        <v>-0.6002010830352983</v>
      </c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:36" s="14" customFormat="1" ht="12.75">
      <c r="A89" s="46">
        <v>0.0045</v>
      </c>
      <c r="B89" s="46">
        <f t="shared" si="5"/>
        <v>-0.754709580222772</v>
      </c>
      <c r="C89" s="46">
        <f t="shared" si="4"/>
        <v>4.5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7">
        <f t="shared" si="0"/>
        <v>0.12434494358242741</v>
      </c>
      <c r="O89" s="46">
        <f t="shared" si="1"/>
        <v>4.6</v>
      </c>
      <c r="P89" s="46"/>
      <c r="Q89" s="46">
        <f t="shared" si="2"/>
        <v>-0.6700696769529905</v>
      </c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:36" s="14" customFormat="1" ht="12.75">
      <c r="A90" s="46">
        <v>0.0046</v>
      </c>
      <c r="B90" s="46">
        <f t="shared" si="5"/>
        <v>-0.7944146205354179</v>
      </c>
      <c r="C90" s="46">
        <f t="shared" si="4"/>
        <v>4.6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7">
        <f t="shared" si="0"/>
        <v>0.09369065729286229</v>
      </c>
      <c r="O90" s="46">
        <f t="shared" si="1"/>
        <v>4.7</v>
      </c>
      <c r="P90" s="46"/>
      <c r="Q90" s="46">
        <f t="shared" si="2"/>
        <v>-0.737293811981466</v>
      </c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:36" s="14" customFormat="1" ht="12.75">
      <c r="A91" s="46">
        <v>0.0047</v>
      </c>
      <c r="B91" s="46">
        <f t="shared" si="5"/>
        <v>-0.8309844692743283</v>
      </c>
      <c r="C91" s="46">
        <f t="shared" si="4"/>
        <v>4.7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7">
        <f t="shared" si="0"/>
        <v>0.06266661678215227</v>
      </c>
      <c r="O91" s="46">
        <f t="shared" si="1"/>
        <v>4.8</v>
      </c>
      <c r="P91" s="46"/>
      <c r="Q91" s="46">
        <f t="shared" si="2"/>
        <v>-0.8016081851715523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:36" s="14" customFormat="1" ht="12.75">
      <c r="A92" s="46">
        <v>0.0048</v>
      </c>
      <c r="B92" s="46">
        <f t="shared" si="5"/>
        <v>-0.8642748019537045</v>
      </c>
      <c r="C92" s="46">
        <f t="shared" si="4"/>
        <v>4.8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7">
        <f t="shared" si="0"/>
        <v>0.03139525976465679</v>
      </c>
      <c r="O92" s="46">
        <f t="shared" si="1"/>
        <v>4.8999999999999995</v>
      </c>
      <c r="P92" s="46"/>
      <c r="Q92" s="46">
        <f t="shared" si="2"/>
        <v>-0.862758977074711</v>
      </c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:36" s="14" customFormat="1" ht="12.75">
      <c r="A93" s="46">
        <v>0.0049</v>
      </c>
      <c r="B93" s="46">
        <f t="shared" si="5"/>
        <v>-0.8941542368393679</v>
      </c>
      <c r="C93" s="46">
        <f t="shared" si="4"/>
        <v>4.8999999999999995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7">
        <f t="shared" si="0"/>
        <v>6.1257422745431E-17</v>
      </c>
      <c r="O93" s="46">
        <f t="shared" si="1"/>
        <v>5</v>
      </c>
      <c r="P93" s="46"/>
      <c r="Q93" s="46">
        <f t="shared" si="2"/>
        <v>-0.9205048534524402</v>
      </c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:36" s="14" customFormat="1" ht="12.75">
      <c r="A94" s="46">
        <v>0.005</v>
      </c>
      <c r="B94" s="46">
        <f t="shared" si="5"/>
        <v>-0.9205048534524403</v>
      </c>
      <c r="C94" s="46">
        <f t="shared" si="4"/>
        <v>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>
        <f t="shared" si="0"/>
        <v>-0.03139525976465689</v>
      </c>
      <c r="O94" s="46">
        <f t="shared" si="1"/>
        <v>5.1000000000000005</v>
      </c>
      <c r="P94" s="46"/>
      <c r="Q94" s="46">
        <f t="shared" si="2"/>
        <v>-0.9746179177122579</v>
      </c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:36" s="14" customFormat="1" ht="12.75">
      <c r="A95" s="46">
        <v>0.0051</v>
      </c>
      <c r="B95" s="46">
        <f t="shared" si="5"/>
        <v>-0.9432226579476011</v>
      </c>
      <c r="C95" s="46">
        <f t="shared" si="4"/>
        <v>5.1000000000000005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7">
        <f t="shared" si="0"/>
        <v>-0.06266661678215214</v>
      </c>
      <c r="O95" s="46">
        <f t="shared" si="1"/>
        <v>5.2</v>
      </c>
      <c r="P95" s="46"/>
      <c r="Q95" s="46">
        <f t="shared" si="2"/>
        <v>-1.0248846103114375</v>
      </c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:36" s="14" customFormat="1" ht="12.75">
      <c r="A96" s="46">
        <v>0.0052</v>
      </c>
      <c r="B96" s="46">
        <f t="shared" si="5"/>
        <v>-0.9622179935292854</v>
      </c>
      <c r="C96" s="46">
        <f t="shared" si="4"/>
        <v>5.2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7">
        <f t="shared" si="0"/>
        <v>-0.09369065729286238</v>
      </c>
      <c r="O96" s="46">
        <f t="shared" si="1"/>
        <v>5.3</v>
      </c>
      <c r="P96" s="46"/>
      <c r="Q96" s="46">
        <f t="shared" si="2"/>
        <v>-1.0711065515789582</v>
      </c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:36" s="14" customFormat="1" ht="12.75">
      <c r="A97" s="46">
        <v>0.0053</v>
      </c>
      <c r="B97" s="46">
        <f t="shared" si="5"/>
        <v>-0.9774158942860959</v>
      </c>
      <c r="C97" s="46">
        <f t="shared" si="4"/>
        <v>5.3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7">
        <f t="shared" si="0"/>
        <v>-0.12434494358242751</v>
      </c>
      <c r="O97" s="46">
        <f t="shared" si="1"/>
        <v>5.4</v>
      </c>
      <c r="P97" s="46"/>
      <c r="Q97" s="46">
        <f t="shared" si="2"/>
        <v>-1.1131013246294335</v>
      </c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:36" s="14" customFormat="1" ht="12.75">
      <c r="A98" s="46">
        <v>0.0054</v>
      </c>
      <c r="B98" s="46">
        <f t="shared" si="5"/>
        <v>-0.9887563810470059</v>
      </c>
      <c r="C98" s="46">
        <f t="shared" si="4"/>
        <v>5.4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>
        <f t="shared" si="0"/>
        <v>-0.15450849718747364</v>
      </c>
      <c r="O98" s="46">
        <f t="shared" si="1"/>
        <v>5.5</v>
      </c>
      <c r="P98" s="46"/>
      <c r="Q98" s="46">
        <f t="shared" si="2"/>
        <v>-1.1507031952792193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s="14" customFormat="1" ht="12.75">
      <c r="A99" s="46">
        <v>0.0055</v>
      </c>
      <c r="B99" s="46">
        <f t="shared" si="5"/>
        <v>-0.9961946980917455</v>
      </c>
      <c r="C99" s="46">
        <f t="shared" si="4"/>
        <v>5.5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7">
        <f t="shared" si="0"/>
        <v>-0.18406227634233896</v>
      </c>
      <c r="O99" s="46">
        <f t="shared" si="1"/>
        <v>5.6</v>
      </c>
      <c r="P99" s="46"/>
      <c r="Q99" s="46">
        <f t="shared" si="2"/>
        <v>-1.183763766123522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:36" s="14" customFormat="1" ht="12.75">
      <c r="A100" s="46">
        <v>0.0056</v>
      </c>
      <c r="B100" s="46">
        <f t="shared" si="5"/>
        <v>-0.9997014897811831</v>
      </c>
      <c r="C100" s="46">
        <f t="shared" si="4"/>
        <v>5.6</v>
      </c>
      <c r="D100" s="46"/>
      <c r="E100" s="46"/>
      <c r="F100" s="46"/>
      <c r="G100" s="46"/>
      <c r="H100" s="49">
        <f>B*10^-4</f>
        <v>0.04</v>
      </c>
      <c r="I100" s="46"/>
      <c r="J100" s="46"/>
      <c r="K100" s="46"/>
      <c r="L100" s="46"/>
      <c r="M100" s="46"/>
      <c r="N100" s="47">
        <f t="shared" si="0"/>
        <v>-0.21288964578253633</v>
      </c>
      <c r="O100" s="46">
        <f t="shared" si="1"/>
        <v>5.7</v>
      </c>
      <c r="P100" s="46"/>
      <c r="Q100" s="46">
        <f t="shared" si="2"/>
        <v>-1.2121525621931575</v>
      </c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:36" s="14" customFormat="1" ht="12.75">
      <c r="A101" s="46">
        <v>0.0057</v>
      </c>
      <c r="B101" s="46">
        <f t="shared" si="5"/>
        <v>-0.9992629164106211</v>
      </c>
      <c r="C101" s="46">
        <f t="shared" si="4"/>
        <v>5.7</v>
      </c>
      <c r="D101" s="46"/>
      <c r="E101" s="46"/>
      <c r="F101" s="46"/>
      <c r="G101" s="46"/>
      <c r="H101" s="49">
        <f>a-180</f>
        <v>67</v>
      </c>
      <c r="I101" s="46"/>
      <c r="J101" s="46"/>
      <c r="K101" s="46"/>
      <c r="L101" s="46"/>
      <c r="M101" s="46"/>
      <c r="N101" s="47">
        <f t="shared" si="0"/>
        <v>-0.2408768370508575</v>
      </c>
      <c r="O101" s="46">
        <f t="shared" si="1"/>
        <v>5.8</v>
      </c>
      <c r="P101" s="46"/>
      <c r="Q101" s="46">
        <f t="shared" si="2"/>
        <v>-1.2357575458796457</v>
      </c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:36" s="14" customFormat="1" ht="12.75">
      <c r="A102" s="46">
        <v>0.0058</v>
      </c>
      <c r="B102" s="46">
        <f t="shared" si="5"/>
        <v>-0.9948807088287882</v>
      </c>
      <c r="C102" s="46">
        <f t="shared" si="4"/>
        <v>5.8</v>
      </c>
      <c r="D102" s="46"/>
      <c r="E102" s="46"/>
      <c r="F102" s="46"/>
      <c r="G102" s="46"/>
      <c r="H102" s="49">
        <f>(a-180)*PI()/180</f>
        <v>1.1693705988362006</v>
      </c>
      <c r="I102" s="46"/>
      <c r="J102" s="46"/>
      <c r="K102" s="46"/>
      <c r="L102" s="46"/>
      <c r="M102" s="46"/>
      <c r="N102" s="47">
        <f t="shared" si="0"/>
        <v>-0.2679133974894982</v>
      </c>
      <c r="O102" s="46">
        <f t="shared" si="1"/>
        <v>5.8999999999999995</v>
      </c>
      <c r="P102" s="46"/>
      <c r="Q102" s="46">
        <f t="shared" si="2"/>
        <v>-1.2544855590964676</v>
      </c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s="14" customFormat="1" ht="12.75">
      <c r="A103" s="46">
        <v>0.0059</v>
      </c>
      <c r="B103" s="46">
        <f t="shared" si="5"/>
        <v>-0.9865721616069695</v>
      </c>
      <c r="C103" s="46">
        <f t="shared" si="4"/>
        <v>5.8999999999999995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>
        <f t="shared" si="0"/>
        <v>-0.2938926261462367</v>
      </c>
      <c r="O103" s="46">
        <f t="shared" si="1"/>
        <v>6</v>
      </c>
      <c r="P103" s="46"/>
      <c r="Q103" s="46">
        <f t="shared" si="2"/>
        <v>-1.268262690931472</v>
      </c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:36" s="14" customFormat="1" ht="12.75">
      <c r="A104" s="46">
        <v>0.006</v>
      </c>
      <c r="B104" s="46">
        <f t="shared" si="5"/>
        <v>-0.9743700647852352</v>
      </c>
      <c r="C104" s="46">
        <f t="shared" si="4"/>
        <v>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7">
        <f t="shared" si="0"/>
        <v>-0.318711994874345</v>
      </c>
      <c r="O104" s="46">
        <f t="shared" si="1"/>
        <v>6.1000000000000005</v>
      </c>
      <c r="P104" s="46"/>
      <c r="Q104" s="46">
        <f t="shared" si="2"/>
        <v>-1.2770345693394782</v>
      </c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:36" s="14" customFormat="1" ht="12.75">
      <c r="A105" s="46">
        <v>0.0061</v>
      </c>
      <c r="B105" s="46">
        <f t="shared" si="5"/>
        <v>-0.9583225744651331</v>
      </c>
      <c r="C105" s="46">
        <f t="shared" si="4"/>
        <v>6.1000000000000005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7">
        <f t="shared" si="0"/>
        <v>-0.34227355296434436</v>
      </c>
      <c r="O105" s="46">
        <f t="shared" si="1"/>
        <v>6.2</v>
      </c>
      <c r="P105" s="46"/>
      <c r="Q105" s="46">
        <f t="shared" si="2"/>
        <v>-1.2807665757239004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:36" s="14" customFormat="1" ht="12.75">
      <c r="A106" s="46">
        <v>0.0062</v>
      </c>
      <c r="B106" s="46">
        <f t="shared" si="5"/>
        <v>-0.9384930227595559</v>
      </c>
      <c r="C106" s="46">
        <f t="shared" si="4"/>
        <v>6.2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7">
        <f t="shared" si="0"/>
        <v>-0.3644843137107058</v>
      </c>
      <c r="O106" s="46">
        <f t="shared" si="1"/>
        <v>6.3</v>
      </c>
      <c r="P106" s="46"/>
      <c r="Q106" s="46">
        <f t="shared" si="2"/>
        <v>-1.2794439815605307</v>
      </c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:36" s="14" customFormat="1" ht="12.75">
      <c r="A107" s="46">
        <v>0.0063</v>
      </c>
      <c r="B107" s="46">
        <f t="shared" si="5"/>
        <v>-0.9149596678498249</v>
      </c>
      <c r="C107" s="46">
        <f t="shared" si="4"/>
        <v>6.3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>
        <f t="shared" si="0"/>
        <v>-0.3852566213878947</v>
      </c>
      <c r="O107" s="46">
        <f t="shared" si="1"/>
        <v>6.4</v>
      </c>
      <c r="P107" s="46"/>
      <c r="Q107" s="46">
        <f t="shared" si="2"/>
        <v>-1.273072006524296</v>
      </c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:36" s="14" customFormat="1" ht="12.75">
      <c r="A108" s="46">
        <v>0.0064</v>
      </c>
      <c r="B108" s="46">
        <f t="shared" si="5"/>
        <v>-0.8878153851364012</v>
      </c>
      <c r="C108" s="46">
        <f t="shared" si="4"/>
        <v>6.4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7">
        <f aca="true" t="shared" si="6" ref="N108:N171">IF(A109&lt;$H$100,RR*SIN(w*A109+0),NA())</f>
        <v>-0.40450849718747367</v>
      </c>
      <c r="O108" s="46">
        <f aca="true" t="shared" si="7" ref="O108:O171">A109*10^3</f>
        <v>6.5</v>
      </c>
      <c r="P108" s="46"/>
      <c r="Q108" s="46">
        <f aca="true" t="shared" si="8" ref="Q108:Q171">N108+B109</f>
        <v>-1.261675797889586</v>
      </c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:36" s="14" customFormat="1" ht="12.75">
      <c r="A109" s="46">
        <v>0.0065</v>
      </c>
      <c r="B109" s="46">
        <f t="shared" si="5"/>
        <v>-0.8571673007021123</v>
      </c>
      <c r="C109" s="46">
        <f t="shared" si="4"/>
        <v>6.5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7">
        <f t="shared" si="6"/>
        <v>-0.42216396275100765</v>
      </c>
      <c r="O109" s="46">
        <f t="shared" si="7"/>
        <v>6.6</v>
      </c>
      <c r="P109" s="46"/>
      <c r="Q109" s="46">
        <f t="shared" si="8"/>
        <v>-1.2453003312854491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:36" s="14" customFormat="1" ht="12.75">
      <c r="A110" s="46">
        <v>0.0066</v>
      </c>
      <c r="B110" s="46">
        <f t="shared" si="5"/>
        <v>-0.8231363685344416</v>
      </c>
      <c r="C110" s="46">
        <f aca="true" t="shared" si="9" ref="C110:C173">A110*10^3</f>
        <v>6.6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>
        <f t="shared" si="6"/>
        <v>-0.4381533400219318</v>
      </c>
      <c r="O110" s="46">
        <f t="shared" si="7"/>
        <v>6.7</v>
      </c>
      <c r="P110" s="46"/>
      <c r="Q110" s="46">
        <f t="shared" si="8"/>
        <v>-1.2240102331973337</v>
      </c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s="14" customFormat="1" ht="12.75">
      <c r="A111" s="46">
        <v>0.0067</v>
      </c>
      <c r="B111" s="46">
        <f t="shared" si="5"/>
        <v>-0.7858568931754019</v>
      </c>
      <c r="C111" s="46">
        <f t="shared" si="9"/>
        <v>6.7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7">
        <f t="shared" si="6"/>
        <v>-0.4524135262330097</v>
      </c>
      <c r="O111" s="46">
        <f t="shared" si="7"/>
        <v>6.8</v>
      </c>
      <c r="P111" s="46"/>
      <c r="Q111" s="46">
        <f t="shared" si="8"/>
        <v>-1.1978895259158722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:36" s="14" customFormat="1" ht="12.75">
      <c r="A112" s="46">
        <v>0.0068</v>
      </c>
      <c r="B112" s="46">
        <f t="shared" si="5"/>
        <v>-0.7454759996828624</v>
      </c>
      <c r="C112" s="46">
        <f t="shared" si="9"/>
        <v>6.8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>
        <f t="shared" si="6"/>
        <v>-0.46488824294412573</v>
      </c>
      <c r="O112" s="46">
        <f t="shared" si="7"/>
        <v>6.8999999999999995</v>
      </c>
      <c r="P112" s="46"/>
      <c r="Q112" s="46">
        <f t="shared" si="8"/>
        <v>-1.167041295939288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:36" s="14" customFormat="1" ht="12.75">
      <c r="A113" s="46">
        <v>0.0069</v>
      </c>
      <c r="B113" s="46">
        <f t="shared" si="5"/>
        <v>-0.7021530529951623</v>
      </c>
      <c r="C113" s="46">
        <f t="shared" si="9"/>
        <v>6.8999999999999995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7">
        <f t="shared" si="6"/>
        <v>-0.47552825814757677</v>
      </c>
      <c r="O113" s="46">
        <f t="shared" si="7"/>
        <v>7</v>
      </c>
      <c r="P113" s="46"/>
      <c r="Q113" s="46">
        <f t="shared" si="8"/>
        <v>-1.131587287138084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:36" s="14" customFormat="1" ht="12.75">
      <c r="A114" s="46">
        <v>0.007</v>
      </c>
      <c r="B114" s="46">
        <f t="shared" si="5"/>
        <v>-0.6560590289905074</v>
      </c>
      <c r="C114" s="46">
        <f t="shared" si="9"/>
        <v>7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>
        <f t="shared" si="6"/>
        <v>-0.4842915805643156</v>
      </c>
      <c r="O114" s="46">
        <f t="shared" si="7"/>
        <v>7.1000000000000005</v>
      </c>
      <c r="P114" s="46"/>
      <c r="Q114" s="46">
        <f t="shared" si="8"/>
        <v>-1.091667420287602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:36" s="14" customFormat="1" ht="12.75">
      <c r="A115" s="46">
        <v>0.0071</v>
      </c>
      <c r="B115" s="46">
        <f t="shared" si="5"/>
        <v>-0.6073758397232863</v>
      </c>
      <c r="C115" s="46">
        <f t="shared" si="9"/>
        <v>7.1000000000000005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7">
        <f t="shared" si="6"/>
        <v>-0.49114362536434436</v>
      </c>
      <c r="O115" s="46">
        <f t="shared" si="7"/>
        <v>7.2</v>
      </c>
      <c r="P115" s="46" t="s">
        <v>21</v>
      </c>
      <c r="Q115" s="46">
        <f t="shared" si="8"/>
        <v>-1.0474392408646491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s="14" customFormat="1" ht="12.75">
      <c r="A116" s="46">
        <v>0.0072</v>
      </c>
      <c r="B116" s="46">
        <f t="shared" si="5"/>
        <v>-0.5562956155003047</v>
      </c>
      <c r="C116" s="46">
        <f t="shared" si="9"/>
        <v>7.2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7">
        <f t="shared" si="6"/>
        <v>-0.4960573506572389</v>
      </c>
      <c r="O116" s="46">
        <f t="shared" si="7"/>
        <v>7.3</v>
      </c>
      <c r="P116" s="46"/>
      <c r="Q116" s="46">
        <f t="shared" si="8"/>
        <v>-0.9990772972874742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:36" s="14" customFormat="1" ht="12.75">
      <c r="A117" s="46">
        <v>0.0073</v>
      </c>
      <c r="B117" s="46">
        <f t="shared" si="5"/>
        <v>-0.5030199466302353</v>
      </c>
      <c r="C117" s="46">
        <f t="shared" si="9"/>
        <v>7.3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7">
        <f t="shared" si="6"/>
        <v>-0.4990133642141358</v>
      </c>
      <c r="O117" s="46">
        <f t="shared" si="7"/>
        <v>7.4</v>
      </c>
      <c r="P117" s="46"/>
      <c r="Q117" s="46">
        <f t="shared" si="8"/>
        <v>-0.9467724520529053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:36" s="14" customFormat="1" ht="12.75">
      <c r="A118" s="46">
        <v>0.0074</v>
      </c>
      <c r="B118" s="46">
        <f t="shared" si="5"/>
        <v>-0.4477590878387695</v>
      </c>
      <c r="C118" s="46">
        <f t="shared" si="9"/>
        <v>7.4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>
        <f t="shared" si="6"/>
        <v>-0.5</v>
      </c>
      <c r="O118" s="46">
        <f t="shared" si="7"/>
        <v>7.5</v>
      </c>
      <c r="P118" s="46"/>
      <c r="Q118" s="46">
        <f t="shared" si="8"/>
        <v>-0.8907311284892738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1:36" s="14" customFormat="1" ht="12.75">
      <c r="A119" s="46">
        <v>0.0075</v>
      </c>
      <c r="B119" s="46">
        <f t="shared" si="5"/>
        <v>-0.3907311284892739</v>
      </c>
      <c r="C119" s="46">
        <f t="shared" si="9"/>
        <v>7.5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>
        <f t="shared" si="6"/>
        <v>-0.4990133642141358</v>
      </c>
      <c r="O119" s="46">
        <f t="shared" si="7"/>
        <v>7.6</v>
      </c>
      <c r="P119" s="46"/>
      <c r="Q119" s="46">
        <f t="shared" si="8"/>
        <v>-0.8311744960978387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1:36" s="14" customFormat="1" ht="12.75">
      <c r="A120" s="46">
        <v>0.0076</v>
      </c>
      <c r="B120" s="46">
        <f t="shared" si="5"/>
        <v>-0.33216113188370294</v>
      </c>
      <c r="C120" s="46">
        <f t="shared" si="9"/>
        <v>7.6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>
        <f t="shared" si="6"/>
        <v>-0.49605735065723894</v>
      </c>
      <c r="O120" s="46">
        <f t="shared" si="7"/>
        <v>7.7</v>
      </c>
      <c r="P120" s="46"/>
      <c r="Q120" s="46">
        <f t="shared" si="8"/>
        <v>-0.7683375976978133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:36" s="14" customFormat="1" ht="12.75">
      <c r="A121" s="46">
        <v>0.0077</v>
      </c>
      <c r="B121" s="46">
        <f t="shared" si="5"/>
        <v>-0.2722802470405743</v>
      </c>
      <c r="C121" s="46">
        <f t="shared" si="9"/>
        <v>7.7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>
        <f t="shared" si="6"/>
        <v>-0.49114362536434436</v>
      </c>
      <c r="O121" s="46">
        <f t="shared" si="7"/>
        <v>7.8</v>
      </c>
      <c r="P121" s="46"/>
      <c r="Q121" s="46">
        <f t="shared" si="8"/>
        <v>-0.7024684218197333</v>
      </c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1:36" s="14" customFormat="1" ht="12.75">
      <c r="A122" s="46">
        <v>0.0078</v>
      </c>
      <c r="B122" s="46">
        <f t="shared" si="5"/>
        <v>-0.21132479645538896</v>
      </c>
      <c r="C122" s="46">
        <f t="shared" si="9"/>
        <v>7.8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>
        <f t="shared" si="6"/>
        <v>-0.48429158056431554</v>
      </c>
      <c r="O122" s="46">
        <f t="shared" si="7"/>
        <v>7.9</v>
      </c>
      <c r="P122" s="46"/>
      <c r="Q122" s="46">
        <f t="shared" si="8"/>
        <v>-0.6338269240080249</v>
      </c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1:36" s="14" customFormat="1" ht="12.75">
      <c r="A123" s="46">
        <v>0.0079</v>
      </c>
      <c r="B123" s="46">
        <f aca="true" t="shared" si="10" ref="B123:B186">IF(A123&lt;$H$100,R*SIN(w*A123+$H$102),NA())</f>
        <v>-0.14953534344370933</v>
      </c>
      <c r="C123" s="46">
        <f t="shared" si="9"/>
        <v>7.9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7">
        <f t="shared" si="6"/>
        <v>-0.4755282581475768</v>
      </c>
      <c r="O123" s="46">
        <f t="shared" si="7"/>
        <v>8</v>
      </c>
      <c r="P123" s="46"/>
      <c r="Q123" s="46">
        <f t="shared" si="8"/>
        <v>-0.5626840008952352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1:36" s="14" customFormat="1" ht="12.75">
      <c r="A124" s="46">
        <v>0.008</v>
      </c>
      <c r="B124" s="46">
        <f t="shared" si="10"/>
        <v>-0.08715574274765832</v>
      </c>
      <c r="C124" s="46">
        <f t="shared" si="9"/>
        <v>8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7">
        <f t="shared" si="6"/>
        <v>-0.4648882429441258</v>
      </c>
      <c r="O124" s="46">
        <f t="shared" si="7"/>
        <v>8.1</v>
      </c>
      <c r="P124" s="46"/>
      <c r="Q124" s="46">
        <f t="shared" si="8"/>
        <v>-0.4893204210967794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1:36" s="14" customFormat="1" ht="12.75">
      <c r="A125" s="46">
        <v>0.0081</v>
      </c>
      <c r="B125" s="46">
        <f t="shared" si="10"/>
        <v>-0.024432178152653652</v>
      </c>
      <c r="C125" s="46">
        <f t="shared" si="9"/>
        <v>8.1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7">
        <f t="shared" si="6"/>
        <v>-0.45241352623300957</v>
      </c>
      <c r="O125" s="46">
        <f t="shared" si="7"/>
        <v>8.200000000000001</v>
      </c>
      <c r="P125" s="46"/>
      <c r="Q125" s="46">
        <f t="shared" si="8"/>
        <v>-0.4140257171454887</v>
      </c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1:36" s="14" customFormat="1" ht="12.75">
      <c r="A126" s="46">
        <v>0.0082</v>
      </c>
      <c r="B126" s="46">
        <f t="shared" si="10"/>
        <v>0.038387809087520854</v>
      </c>
      <c r="C126" s="46">
        <f t="shared" si="9"/>
        <v>8.200000000000001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7">
        <f t="shared" si="6"/>
        <v>-0.4381533400219317</v>
      </c>
      <c r="O126" s="46">
        <f t="shared" si="7"/>
        <v>8.3</v>
      </c>
      <c r="P126" s="46"/>
      <c r="Q126" s="46">
        <f t="shared" si="8"/>
        <v>-0.3370970428389848</v>
      </c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1:36" s="14" customFormat="1" ht="12.75">
      <c r="A127" s="46">
        <v>0.0083</v>
      </c>
      <c r="B127" s="46">
        <f t="shared" si="10"/>
        <v>0.10105629718294691</v>
      </c>
      <c r="C127" s="46">
        <f t="shared" si="9"/>
        <v>8.3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7">
        <f t="shared" si="6"/>
        <v>-0.4221639627510075</v>
      </c>
      <c r="O127" s="46">
        <f t="shared" si="7"/>
        <v>8.4</v>
      </c>
      <c r="P127" s="46"/>
      <c r="Q127" s="46">
        <f t="shared" si="8"/>
        <v>-0.258838000509385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:36" s="14" customFormat="1" ht="12.75">
      <c r="A128" s="46">
        <v>0.0084</v>
      </c>
      <c r="B128" s="46">
        <f t="shared" si="10"/>
        <v>0.16332596224162246</v>
      </c>
      <c r="C128" s="46">
        <f t="shared" si="9"/>
        <v>8.4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7">
        <f t="shared" si="6"/>
        <v>-0.4045084971874735</v>
      </c>
      <c r="O128" s="46">
        <f t="shared" si="7"/>
        <v>8.5</v>
      </c>
      <c r="P128" s="46"/>
      <c r="Q128" s="46">
        <f t="shared" si="8"/>
        <v>-0.17955744284360778</v>
      </c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1:36" s="14" customFormat="1" ht="12.75">
      <c r="A129" s="46">
        <v>0.0085</v>
      </c>
      <c r="B129" s="46">
        <f t="shared" si="10"/>
        <v>0.22495105434386573</v>
      </c>
      <c r="C129" s="46">
        <f t="shared" si="9"/>
        <v>8.5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7">
        <f t="shared" si="6"/>
        <v>-0.3852566213878945</v>
      </c>
      <c r="O129" s="46">
        <f t="shared" si="7"/>
        <v>8.6</v>
      </c>
      <c r="P129" s="46"/>
      <c r="Q129" s="46">
        <f t="shared" si="8"/>
        <v>-0.09956825398292057</v>
      </c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1:36" s="14" customFormat="1" ht="12.75">
      <c r="A130" s="46">
        <v>0.0086</v>
      </c>
      <c r="B130" s="46">
        <f t="shared" si="10"/>
        <v>0.28568836740497394</v>
      </c>
      <c r="C130" s="46">
        <f t="shared" si="9"/>
        <v>8.6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7">
        <f t="shared" si="6"/>
        <v>-0.3644843137107058</v>
      </c>
      <c r="O130" s="46">
        <f t="shared" si="7"/>
        <v>8.7</v>
      </c>
      <c r="P130" s="46"/>
      <c r="Q130" s="46">
        <f t="shared" si="8"/>
        <v>-0.019186114712171132</v>
      </c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1:36" s="14" customFormat="1" ht="12.75">
      <c r="A131" s="46">
        <v>0.0087</v>
      </c>
      <c r="B131" s="46">
        <f t="shared" si="10"/>
        <v>0.34529819899853464</v>
      </c>
      <c r="C131" s="46">
        <f t="shared" si="9"/>
        <v>8.7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7">
        <f t="shared" si="6"/>
        <v>-0.34227355296434414</v>
      </c>
      <c r="O131" s="46">
        <f t="shared" si="7"/>
        <v>8.8</v>
      </c>
      <c r="P131" s="46"/>
      <c r="Q131" s="46">
        <f t="shared" si="8"/>
        <v>0.06127174338804642</v>
      </c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1:36" s="14" customFormat="1" ht="12.75">
      <c r="A132" s="46">
        <v>0.0088</v>
      </c>
      <c r="B132" s="46">
        <f t="shared" si="10"/>
        <v>0.40354529635239056</v>
      </c>
      <c r="C132" s="46">
        <f t="shared" si="9"/>
        <v>8.8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7">
        <f t="shared" si="6"/>
        <v>-0.3187119948743448</v>
      </c>
      <c r="O132" s="46">
        <f t="shared" si="7"/>
        <v>8.9</v>
      </c>
      <c r="P132" s="46"/>
      <c r="Q132" s="46">
        <f t="shared" si="8"/>
        <v>0.141487789909507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1:36" s="14" customFormat="1" ht="12.75">
      <c r="A133" s="46">
        <v>0.0089</v>
      </c>
      <c r="B133" s="46">
        <f t="shared" si="10"/>
        <v>0.4601997847838518</v>
      </c>
      <c r="C133" s="46">
        <f t="shared" si="9"/>
        <v>8.9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>
        <f t="shared" si="6"/>
        <v>-0.2938926261462367</v>
      </c>
      <c r="O133" s="46">
        <f t="shared" si="7"/>
        <v>9</v>
      </c>
      <c r="P133" s="46"/>
      <c r="Q133" s="46">
        <f t="shared" si="8"/>
        <v>0.22114544876381736</v>
      </c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1:36" s="14" customFormat="1" ht="12.75">
      <c r="A134" s="46">
        <v>0.009</v>
      </c>
      <c r="B134" s="46">
        <f t="shared" si="10"/>
        <v>0.515038074910054</v>
      </c>
      <c r="C134" s="46">
        <f t="shared" si="9"/>
        <v>9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7">
        <f t="shared" si="6"/>
        <v>-0.26791339748949816</v>
      </c>
      <c r="O134" s="46">
        <f t="shared" si="7"/>
        <v>9.1</v>
      </c>
      <c r="P134" s="46"/>
      <c r="Q134" s="46">
        <f t="shared" si="8"/>
        <v>0.29993034756360337</v>
      </c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1:36" s="14" customFormat="1" ht="12.75">
      <c r="A135" s="46">
        <v>0.0091</v>
      </c>
      <c r="B135" s="46">
        <f t="shared" si="10"/>
        <v>0.5678437450531015</v>
      </c>
      <c r="C135" s="46">
        <f t="shared" si="9"/>
        <v>9.1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7">
        <f t="shared" si="6"/>
        <v>-0.24087683705085766</v>
      </c>
      <c r="O135" s="46">
        <f t="shared" si="7"/>
        <v>9.2</v>
      </c>
      <c r="P135" s="46"/>
      <c r="Q135" s="46">
        <f t="shared" si="8"/>
        <v>0.37753155830669644</v>
      </c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1:36" s="14" customFormat="1" ht="12.75">
      <c r="A136" s="46">
        <v>0.0092</v>
      </c>
      <c r="B136" s="46">
        <f t="shared" si="10"/>
        <v>0.6184083953575541</v>
      </c>
      <c r="C136" s="46">
        <f t="shared" si="9"/>
        <v>9.2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7">
        <f t="shared" si="6"/>
        <v>-0.2128896457825365</v>
      </c>
      <c r="O136" s="46">
        <f t="shared" si="7"/>
        <v>9.299999999999999</v>
      </c>
      <c r="P136" s="46"/>
      <c r="Q136" s="46">
        <f t="shared" si="8"/>
        <v>0.4536428244669157</v>
      </c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1:36" s="14" customFormat="1" ht="12.75">
      <c r="A137" s="46">
        <v>0.0093</v>
      </c>
      <c r="B137" s="46">
        <f t="shared" si="10"/>
        <v>0.6665324702494522</v>
      </c>
      <c r="C137" s="46">
        <f t="shared" si="9"/>
        <v>9.299999999999999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7">
        <f t="shared" si="6"/>
        <v>-0.18406227634233893</v>
      </c>
      <c r="O137" s="46">
        <f t="shared" si="7"/>
        <v>9.4</v>
      </c>
      <c r="P137" s="46"/>
      <c r="Q137" s="46">
        <f t="shared" si="8"/>
        <v>0.5279637696486577</v>
      </c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:36" s="14" customFormat="1" ht="12.75">
      <c r="A138" s="46">
        <v>0.0094</v>
      </c>
      <c r="B138" s="46">
        <f t="shared" si="10"/>
        <v>0.7120260459909966</v>
      </c>
      <c r="C138" s="46">
        <f t="shared" si="9"/>
        <v>9.4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7">
        <f t="shared" si="6"/>
        <v>-0.1545084971874738</v>
      </c>
      <c r="O138" s="46">
        <f t="shared" si="7"/>
        <v>9.5</v>
      </c>
      <c r="P138" s="46"/>
      <c r="Q138" s="46">
        <f t="shared" si="8"/>
        <v>0.6002010830352981</v>
      </c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1:36" s="14" customFormat="1" ht="12.75">
      <c r="A139" s="46">
        <v>0.0095</v>
      </c>
      <c r="B139" s="46">
        <f t="shared" si="10"/>
        <v>0.7547095802227719</v>
      </c>
      <c r="C139" s="46">
        <f t="shared" si="9"/>
        <v>9.5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7">
        <f t="shared" si="6"/>
        <v>-0.12434494358242767</v>
      </c>
      <c r="O139" s="46">
        <f t="shared" si="7"/>
        <v>9.6</v>
      </c>
      <c r="P139" s="46"/>
      <c r="Q139" s="46">
        <f t="shared" si="8"/>
        <v>0.6700696769529901</v>
      </c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1:36" s="14" customFormat="1" ht="12.75">
      <c r="A140" s="46">
        <v>0.0096</v>
      </c>
      <c r="B140" s="46">
        <f t="shared" si="10"/>
        <v>0.7944146205354178</v>
      </c>
      <c r="C140" s="46">
        <f t="shared" si="9"/>
        <v>9.6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7">
        <f t="shared" si="6"/>
        <v>-0.09369065729286234</v>
      </c>
      <c r="O140" s="46">
        <f t="shared" si="7"/>
        <v>9.700000000000001</v>
      </c>
      <c r="P140" s="46"/>
      <c r="Q140" s="46">
        <f t="shared" si="8"/>
        <v>0.7372938119814659</v>
      </c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1:36" s="14" customFormat="1" ht="12.75">
      <c r="A141" s="46">
        <v>0.0097</v>
      </c>
      <c r="B141" s="46">
        <f t="shared" si="10"/>
        <v>0.8309844692743282</v>
      </c>
      <c r="C141" s="46">
        <f t="shared" si="9"/>
        <v>9.700000000000001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7">
        <f t="shared" si="6"/>
        <v>-0.06266661678215232</v>
      </c>
      <c r="O141" s="46">
        <f t="shared" si="7"/>
        <v>9.799999999999999</v>
      </c>
      <c r="P141" s="46"/>
      <c r="Q141" s="46">
        <f t="shared" si="8"/>
        <v>0.8016081851715522</v>
      </c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1:36" s="14" customFormat="1" ht="12.75">
      <c r="A142" s="46">
        <v>0.0098</v>
      </c>
      <c r="B142" s="46">
        <f t="shared" si="10"/>
        <v>0.8642748019537045</v>
      </c>
      <c r="C142" s="46">
        <f t="shared" si="9"/>
        <v>9.799999999999999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7">
        <f t="shared" si="6"/>
        <v>-0.03139525976465663</v>
      </c>
      <c r="O142" s="46">
        <f t="shared" si="7"/>
        <v>9.9</v>
      </c>
      <c r="P142" s="46"/>
      <c r="Q142" s="46">
        <f t="shared" si="8"/>
        <v>0.8627589770747116</v>
      </c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1:36" s="14" customFormat="1" ht="12.75">
      <c r="A143" s="46">
        <v>0.0099</v>
      </c>
      <c r="B143" s="46">
        <f t="shared" si="10"/>
        <v>0.8941542368393682</v>
      </c>
      <c r="C143" s="46">
        <f t="shared" si="9"/>
        <v>9.9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7">
        <f t="shared" si="6"/>
        <v>-1.22514845490862E-16</v>
      </c>
      <c r="O143" s="46">
        <f t="shared" si="7"/>
        <v>10</v>
      </c>
      <c r="P143" s="46"/>
      <c r="Q143" s="46">
        <f t="shared" si="8"/>
        <v>0.9205048534524402</v>
      </c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1:36" s="14" customFormat="1" ht="12.75">
      <c r="A144" s="46">
        <v>0.01</v>
      </c>
      <c r="B144" s="46">
        <f t="shared" si="10"/>
        <v>0.9205048534524403</v>
      </c>
      <c r="C144" s="46">
        <f t="shared" si="9"/>
        <v>10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7">
        <f t="shared" si="6"/>
        <v>0.03139525976465639</v>
      </c>
      <c r="O144" s="46">
        <f t="shared" si="7"/>
        <v>10.1</v>
      </c>
      <c r="P144" s="46"/>
      <c r="Q144" s="46">
        <f t="shared" si="8"/>
        <v>0.9746179177122571</v>
      </c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1:36" s="14" customFormat="1" ht="12.75">
      <c r="A145" s="46">
        <v>0.0101</v>
      </c>
      <c r="B145" s="46">
        <f t="shared" si="10"/>
        <v>0.9432226579476007</v>
      </c>
      <c r="C145" s="46">
        <f t="shared" si="9"/>
        <v>10.1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7">
        <f t="shared" si="6"/>
        <v>0.06266661678215253</v>
      </c>
      <c r="O145" s="46">
        <f t="shared" si="7"/>
        <v>10.200000000000001</v>
      </c>
      <c r="P145" s="46"/>
      <c r="Q145" s="46">
        <f t="shared" si="8"/>
        <v>1.0248846103114382</v>
      </c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1:36" s="14" customFormat="1" ht="12.75">
      <c r="A146" s="46">
        <v>0.0102</v>
      </c>
      <c r="B146" s="46">
        <f t="shared" si="10"/>
        <v>0.9622179935292856</v>
      </c>
      <c r="C146" s="46">
        <f t="shared" si="9"/>
        <v>10.200000000000001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7">
        <f t="shared" si="6"/>
        <v>0.09369065729286254</v>
      </c>
      <c r="O146" s="46">
        <f t="shared" si="7"/>
        <v>10.3</v>
      </c>
      <c r="P146" s="46"/>
      <c r="Q146" s="46">
        <f t="shared" si="8"/>
        <v>1.0711065515789586</v>
      </c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1:36" s="14" customFormat="1" ht="12.75">
      <c r="A147" s="46">
        <v>0.0103</v>
      </c>
      <c r="B147" s="46">
        <f t="shared" si="10"/>
        <v>0.977415894286096</v>
      </c>
      <c r="C147" s="46">
        <f t="shared" si="9"/>
        <v>10.3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>
        <f t="shared" si="6"/>
        <v>0.12434494358242744</v>
      </c>
      <c r="O147" s="46">
        <f t="shared" si="7"/>
        <v>10.4</v>
      </c>
      <c r="P147" s="46"/>
      <c r="Q147" s="46">
        <f t="shared" si="8"/>
        <v>1.1131013246294335</v>
      </c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1:36" s="14" customFormat="1" ht="12.75">
      <c r="A148" s="46">
        <v>0.0104</v>
      </c>
      <c r="B148" s="46">
        <f t="shared" si="10"/>
        <v>0.9887563810470059</v>
      </c>
      <c r="C148" s="46">
        <f t="shared" si="9"/>
        <v>10.4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7">
        <f t="shared" si="6"/>
        <v>0.154508497187474</v>
      </c>
      <c r="O148" s="46">
        <f t="shared" si="7"/>
        <v>10.5</v>
      </c>
      <c r="P148" s="46"/>
      <c r="Q148" s="46">
        <f t="shared" si="8"/>
        <v>1.1507031952792195</v>
      </c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1:36" s="14" customFormat="1" ht="12.75">
      <c r="A149" s="46">
        <v>0.0105</v>
      </c>
      <c r="B149" s="46">
        <f t="shared" si="10"/>
        <v>0.9961946980917455</v>
      </c>
      <c r="C149" s="46">
        <f t="shared" si="9"/>
        <v>10.5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7">
        <f t="shared" si="6"/>
        <v>0.1840622763423391</v>
      </c>
      <c r="O149" s="46">
        <f t="shared" si="7"/>
        <v>10.6</v>
      </c>
      <c r="P149" s="46"/>
      <c r="Q149" s="46">
        <f t="shared" si="8"/>
        <v>1.1837637661235223</v>
      </c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1:36" s="14" customFormat="1" ht="12.75">
      <c r="A150" s="46">
        <v>0.0106</v>
      </c>
      <c r="B150" s="46">
        <f t="shared" si="10"/>
        <v>0.9997014897811831</v>
      </c>
      <c r="C150" s="46">
        <f t="shared" si="9"/>
        <v>10.6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7">
        <f t="shared" si="6"/>
        <v>0.21288964578253627</v>
      </c>
      <c r="O150" s="46">
        <f t="shared" si="7"/>
        <v>10.7</v>
      </c>
      <c r="P150" s="46"/>
      <c r="Q150" s="46">
        <f t="shared" si="8"/>
        <v>1.2121525621931575</v>
      </c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1:36" s="14" customFormat="1" ht="12.75">
      <c r="A151" s="46">
        <v>0.0107</v>
      </c>
      <c r="B151" s="46">
        <f t="shared" si="10"/>
        <v>0.9992629164106211</v>
      </c>
      <c r="C151" s="46">
        <f t="shared" si="9"/>
        <v>10.7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7">
        <f t="shared" si="6"/>
        <v>0.24087683705085783</v>
      </c>
      <c r="O151" s="46">
        <f t="shared" si="7"/>
        <v>10.8</v>
      </c>
      <c r="P151" s="46"/>
      <c r="Q151" s="46">
        <f t="shared" si="8"/>
        <v>1.235757545879646</v>
      </c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1:36" s="14" customFormat="1" ht="12.75">
      <c r="A152" s="46">
        <v>0.0108</v>
      </c>
      <c r="B152" s="46">
        <f t="shared" si="10"/>
        <v>0.9948807088287881</v>
      </c>
      <c r="C152" s="46">
        <f t="shared" si="9"/>
        <v>10.8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7">
        <f t="shared" si="6"/>
        <v>0.26791339748949833</v>
      </c>
      <c r="O152" s="46">
        <f t="shared" si="7"/>
        <v>10.9</v>
      </c>
      <c r="P152" s="46"/>
      <c r="Q152" s="46">
        <f t="shared" si="8"/>
        <v>1.2544855590964676</v>
      </c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1:36" s="14" customFormat="1" ht="12.75">
      <c r="A153" s="46">
        <v>0.0109</v>
      </c>
      <c r="B153" s="46">
        <f t="shared" si="10"/>
        <v>0.9865721616069694</v>
      </c>
      <c r="C153" s="46">
        <f t="shared" si="9"/>
        <v>10.9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7">
        <f t="shared" si="6"/>
        <v>0.29389262614623646</v>
      </c>
      <c r="O153" s="46">
        <f t="shared" si="7"/>
        <v>11</v>
      </c>
      <c r="P153" s="46"/>
      <c r="Q153" s="46">
        <f t="shared" si="8"/>
        <v>1.2682626909314716</v>
      </c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1:36" s="14" customFormat="1" ht="12.75">
      <c r="A154" s="46">
        <v>0.011</v>
      </c>
      <c r="B154" s="46">
        <f t="shared" si="10"/>
        <v>0.9743700647852352</v>
      </c>
      <c r="C154" s="46">
        <f t="shared" si="9"/>
        <v>11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7">
        <f t="shared" si="6"/>
        <v>0.31871199487434493</v>
      </c>
      <c r="O154" s="46">
        <f t="shared" si="7"/>
        <v>11.1</v>
      </c>
      <c r="P154" s="46"/>
      <c r="Q154" s="46">
        <f t="shared" si="8"/>
        <v>1.2770345693394782</v>
      </c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1:36" s="14" customFormat="1" ht="12.75">
      <c r="A155" s="46">
        <v>0.0111</v>
      </c>
      <c r="B155" s="46">
        <f t="shared" si="10"/>
        <v>0.9583225744651334</v>
      </c>
      <c r="C155" s="46">
        <f t="shared" si="9"/>
        <v>11.1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7">
        <f t="shared" si="6"/>
        <v>0.3422735529643443</v>
      </c>
      <c r="O155" s="46">
        <f t="shared" si="7"/>
        <v>11.2</v>
      </c>
      <c r="P155" s="46"/>
      <c r="Q155" s="46">
        <f t="shared" si="8"/>
        <v>1.2807665757239006</v>
      </c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1:36" s="14" customFormat="1" ht="12.75">
      <c r="A156" s="46">
        <v>0.0112</v>
      </c>
      <c r="B156" s="46">
        <f t="shared" si="10"/>
        <v>0.9384930227595563</v>
      </c>
      <c r="C156" s="46">
        <f t="shared" si="9"/>
        <v>11.2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7">
        <f t="shared" si="6"/>
        <v>0.3644843137107056</v>
      </c>
      <c r="O156" s="46">
        <f t="shared" si="7"/>
        <v>11.299999999999999</v>
      </c>
      <c r="P156" s="46"/>
      <c r="Q156" s="46">
        <f t="shared" si="8"/>
        <v>1.279443981560531</v>
      </c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1:36" s="14" customFormat="1" ht="12.75">
      <c r="A157" s="46">
        <v>0.0113</v>
      </c>
      <c r="B157" s="46">
        <f t="shared" si="10"/>
        <v>0.9149596678498253</v>
      </c>
      <c r="C157" s="46">
        <f t="shared" si="9"/>
        <v>11.299999999999999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7">
        <f t="shared" si="6"/>
        <v>0.3852566213878946</v>
      </c>
      <c r="O157" s="46">
        <f t="shared" si="7"/>
        <v>11.4</v>
      </c>
      <c r="P157" s="46"/>
      <c r="Q157" s="46">
        <f t="shared" si="8"/>
        <v>1.2730720065242958</v>
      </c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1:36" s="14" customFormat="1" ht="12.75">
      <c r="A158" s="46">
        <v>0.0114</v>
      </c>
      <c r="B158" s="46">
        <f t="shared" si="10"/>
        <v>0.8878153851364012</v>
      </c>
      <c r="C158" s="46">
        <f t="shared" si="9"/>
        <v>11.4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7">
        <f t="shared" si="6"/>
        <v>0.4045084971874736</v>
      </c>
      <c r="O158" s="46">
        <f t="shared" si="7"/>
        <v>11.5</v>
      </c>
      <c r="P158" s="46"/>
      <c r="Q158" s="46">
        <f t="shared" si="8"/>
        <v>1.261675797889586</v>
      </c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1:36" s="14" customFormat="1" ht="12.75">
      <c r="A159" s="46">
        <v>0.0115</v>
      </c>
      <c r="B159" s="46">
        <f t="shared" si="10"/>
        <v>0.8571673007021124</v>
      </c>
      <c r="C159" s="46">
        <f t="shared" si="9"/>
        <v>11.5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7">
        <f t="shared" si="6"/>
        <v>0.42216396275100737</v>
      </c>
      <c r="O159" s="46">
        <f t="shared" si="7"/>
        <v>11.6</v>
      </c>
      <c r="P159" s="46"/>
      <c r="Q159" s="46">
        <f t="shared" si="8"/>
        <v>1.2453003312854496</v>
      </c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1:36" s="14" customFormat="1" ht="12.75">
      <c r="A160" s="46">
        <v>0.0116</v>
      </c>
      <c r="B160" s="46">
        <f t="shared" si="10"/>
        <v>0.8231363685344422</v>
      </c>
      <c r="C160" s="46">
        <f t="shared" si="9"/>
        <v>11.6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7">
        <f t="shared" si="6"/>
        <v>0.4381533400219318</v>
      </c>
      <c r="O160" s="46">
        <f t="shared" si="7"/>
        <v>11.700000000000001</v>
      </c>
      <c r="P160" s="46"/>
      <c r="Q160" s="46">
        <f t="shared" si="8"/>
        <v>1.2240102331973342</v>
      </c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1:36" s="14" customFormat="1" ht="12.75">
      <c r="A161" s="46">
        <v>0.0117</v>
      </c>
      <c r="B161" s="46">
        <f t="shared" si="10"/>
        <v>0.7858568931754024</v>
      </c>
      <c r="C161" s="46">
        <f t="shared" si="9"/>
        <v>11.700000000000001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7">
        <f t="shared" si="6"/>
        <v>0.4524135262330097</v>
      </c>
      <c r="O161" s="46">
        <f t="shared" si="7"/>
        <v>11.799999999999999</v>
      </c>
      <c r="P161" s="46"/>
      <c r="Q161" s="46">
        <f t="shared" si="8"/>
        <v>1.1978895259158726</v>
      </c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1:36" s="14" customFormat="1" ht="12.75">
      <c r="A162" s="46">
        <v>0.0118</v>
      </c>
      <c r="B162" s="46">
        <f t="shared" si="10"/>
        <v>0.745475999682863</v>
      </c>
      <c r="C162" s="46">
        <f t="shared" si="9"/>
        <v>11.799999999999999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7">
        <f t="shared" si="6"/>
        <v>0.4648882429441259</v>
      </c>
      <c r="O162" s="46">
        <f t="shared" si="7"/>
        <v>11.9</v>
      </c>
      <c r="P162" s="46"/>
      <c r="Q162" s="46">
        <f t="shared" si="8"/>
        <v>1.1670412959392882</v>
      </c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1:36" s="14" customFormat="1" ht="12.75">
      <c r="A163" s="46">
        <v>0.0119</v>
      </c>
      <c r="B163" s="46">
        <f t="shared" si="10"/>
        <v>0.7021530529951623</v>
      </c>
      <c r="C163" s="46">
        <f t="shared" si="9"/>
        <v>11.9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7">
        <f t="shared" si="6"/>
        <v>0.4755282581475769</v>
      </c>
      <c r="O163" s="46">
        <f t="shared" si="7"/>
        <v>12</v>
      </c>
      <c r="P163" s="46"/>
      <c r="Q163" s="46">
        <f t="shared" si="8"/>
        <v>1.1315872871380843</v>
      </c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1:36" s="14" customFormat="1" ht="12.75">
      <c r="A164" s="46">
        <v>0.012</v>
      </c>
      <c r="B164" s="46">
        <f t="shared" si="10"/>
        <v>0.6560590289905075</v>
      </c>
      <c r="C164" s="46">
        <f t="shared" si="9"/>
        <v>12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7">
        <f t="shared" si="6"/>
        <v>0.4842915805643156</v>
      </c>
      <c r="O164" s="46">
        <f t="shared" si="7"/>
        <v>12.1</v>
      </c>
      <c r="P164" s="46"/>
      <c r="Q164" s="46">
        <f t="shared" si="8"/>
        <v>1.0916674202876027</v>
      </c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1:36" s="14" customFormat="1" ht="12.75">
      <c r="A165" s="46">
        <v>0.0121</v>
      </c>
      <c r="B165" s="46">
        <f t="shared" si="10"/>
        <v>0.6073758397232871</v>
      </c>
      <c r="C165" s="46">
        <f t="shared" si="9"/>
        <v>12.1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7">
        <f t="shared" si="6"/>
        <v>0.4911436253643444</v>
      </c>
      <c r="O165" s="46">
        <f t="shared" si="7"/>
        <v>12.200000000000001</v>
      </c>
      <c r="P165" s="46"/>
      <c r="Q165" s="46">
        <f t="shared" si="8"/>
        <v>1.0474392408646485</v>
      </c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1:36" s="14" customFormat="1" ht="12.75">
      <c r="A166" s="46">
        <v>0.0122</v>
      </c>
      <c r="B166" s="46">
        <f t="shared" si="10"/>
        <v>0.5562956155003042</v>
      </c>
      <c r="C166" s="46">
        <f t="shared" si="9"/>
        <v>12.200000000000001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7">
        <f t="shared" si="6"/>
        <v>0.49605735065723894</v>
      </c>
      <c r="O166" s="46">
        <f t="shared" si="7"/>
        <v>12.3</v>
      </c>
      <c r="P166" s="46"/>
      <c r="Q166" s="46">
        <f t="shared" si="8"/>
        <v>0.9990772972874735</v>
      </c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1:36" s="14" customFormat="1" ht="12.75">
      <c r="A167" s="46">
        <v>0.0123</v>
      </c>
      <c r="B167" s="46">
        <f t="shared" si="10"/>
        <v>0.5030199466302346</v>
      </c>
      <c r="C167" s="46">
        <f t="shared" si="9"/>
        <v>12.3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7">
        <f t="shared" si="6"/>
        <v>0.4990133642141358</v>
      </c>
      <c r="O167" s="46">
        <f t="shared" si="7"/>
        <v>12.4</v>
      </c>
      <c r="P167" s="46"/>
      <c r="Q167" s="46">
        <f t="shared" si="8"/>
        <v>0.9467724520529054</v>
      </c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1:36" s="14" customFormat="1" ht="12.75">
      <c r="A168" s="46">
        <v>0.0124</v>
      </c>
      <c r="B168" s="46">
        <f t="shared" si="10"/>
        <v>0.4477590878387696</v>
      </c>
      <c r="C168" s="46">
        <f t="shared" si="9"/>
        <v>12.4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7">
        <f t="shared" si="6"/>
        <v>0.5</v>
      </c>
      <c r="O168" s="46">
        <f t="shared" si="7"/>
        <v>12.5</v>
      </c>
      <c r="P168" s="46"/>
      <c r="Q168" s="46">
        <f t="shared" si="8"/>
        <v>0.890731128489274</v>
      </c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1:36" s="14" customFormat="1" ht="12.75">
      <c r="A169" s="46">
        <v>0.0125</v>
      </c>
      <c r="B169" s="46">
        <f t="shared" si="10"/>
        <v>0.390731128489274</v>
      </c>
      <c r="C169" s="46">
        <f t="shared" si="9"/>
        <v>12.5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7">
        <f t="shared" si="6"/>
        <v>0.4990133642141358</v>
      </c>
      <c r="O169" s="46">
        <f t="shared" si="7"/>
        <v>12.6</v>
      </c>
      <c r="P169" s="46"/>
      <c r="Q169" s="46">
        <f t="shared" si="8"/>
        <v>0.8311744960978397</v>
      </c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1:36" s="14" customFormat="1" ht="12.75">
      <c r="A170" s="46">
        <v>0.0126</v>
      </c>
      <c r="B170" s="46">
        <f t="shared" si="10"/>
        <v>0.3321611318837039</v>
      </c>
      <c r="C170" s="46">
        <f t="shared" si="9"/>
        <v>12.6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7">
        <f t="shared" si="6"/>
        <v>0.49605735065723894</v>
      </c>
      <c r="O170" s="46">
        <f t="shared" si="7"/>
        <v>12.7</v>
      </c>
      <c r="P170" s="46"/>
      <c r="Q170" s="46">
        <f t="shared" si="8"/>
        <v>0.7683375976978142</v>
      </c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1:36" s="14" customFormat="1" ht="12.75">
      <c r="A171" s="46">
        <v>0.0127</v>
      </c>
      <c r="B171" s="46">
        <f t="shared" si="10"/>
        <v>0.2722802470405753</v>
      </c>
      <c r="C171" s="46">
        <f t="shared" si="9"/>
        <v>12.7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7">
        <f t="shared" si="6"/>
        <v>0.4911436253643443</v>
      </c>
      <c r="O171" s="46">
        <f t="shared" si="7"/>
        <v>12.8</v>
      </c>
      <c r="P171" s="46"/>
      <c r="Q171" s="46">
        <f t="shared" si="8"/>
        <v>0.7024684218197326</v>
      </c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1:36" s="14" customFormat="1" ht="12.75">
      <c r="A172" s="46">
        <v>0.0128</v>
      </c>
      <c r="B172" s="46">
        <f t="shared" si="10"/>
        <v>0.2113247964553882</v>
      </c>
      <c r="C172" s="46">
        <f t="shared" si="9"/>
        <v>12.8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7">
        <f aca="true" t="shared" si="11" ref="N172:N235">IF(A173&lt;$H$100,RR*SIN(w*A173+0),NA())</f>
        <v>0.48429158056431554</v>
      </c>
      <c r="O172" s="46">
        <f aca="true" t="shared" si="12" ref="O172:O235">A173*10^3</f>
        <v>12.9</v>
      </c>
      <c r="P172" s="46"/>
      <c r="Q172" s="46">
        <f aca="true" t="shared" si="13" ref="Q172:Q235">N172+B173</f>
        <v>0.633826924008025</v>
      </c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1:36" s="14" customFormat="1" ht="12.75">
      <c r="A173" s="46">
        <v>0.0129</v>
      </c>
      <c r="B173" s="46">
        <f t="shared" si="10"/>
        <v>0.14953534344370945</v>
      </c>
      <c r="C173" s="46">
        <f t="shared" si="9"/>
        <v>12.9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7">
        <f t="shared" si="11"/>
        <v>0.4755282581475768</v>
      </c>
      <c r="O173" s="46">
        <f t="shared" si="12"/>
        <v>13</v>
      </c>
      <c r="P173" s="46"/>
      <c r="Q173" s="46">
        <f t="shared" si="13"/>
        <v>0.5626840008952353</v>
      </c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1:36" s="14" customFormat="1" ht="12.75">
      <c r="A174" s="46">
        <v>0.013</v>
      </c>
      <c r="B174" s="46">
        <f t="shared" si="10"/>
        <v>0.08715574274765844</v>
      </c>
      <c r="C174" s="46">
        <f aca="true" t="shared" si="14" ref="C174:C237">A174*10^3</f>
        <v>13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7">
        <f t="shared" si="11"/>
        <v>0.4648882429441255</v>
      </c>
      <c r="O174" s="46">
        <f t="shared" si="12"/>
        <v>13.100000000000001</v>
      </c>
      <c r="P174" s="46"/>
      <c r="Q174" s="46">
        <f t="shared" si="13"/>
        <v>0.48932042109677754</v>
      </c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1:36" s="14" customFormat="1" ht="12.75">
      <c r="A175" s="46">
        <v>0.0131</v>
      </c>
      <c r="B175" s="46">
        <f t="shared" si="10"/>
        <v>0.024432178152652</v>
      </c>
      <c r="C175" s="46">
        <f t="shared" si="14"/>
        <v>13.100000000000001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7">
        <f t="shared" si="11"/>
        <v>0.4524135262330096</v>
      </c>
      <c r="O175" s="46">
        <f t="shared" si="12"/>
        <v>13.2</v>
      </c>
      <c r="P175" s="46"/>
      <c r="Q175" s="46">
        <f t="shared" si="13"/>
        <v>0.41402571714548886</v>
      </c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1:36" s="14" customFormat="1" ht="12.75">
      <c r="A176" s="46">
        <v>0.0132</v>
      </c>
      <c r="B176" s="46">
        <f t="shared" si="10"/>
        <v>-0.038387809087520736</v>
      </c>
      <c r="C176" s="46">
        <f t="shared" si="14"/>
        <v>13.2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7">
        <f t="shared" si="11"/>
        <v>0.4381533400219317</v>
      </c>
      <c r="O176" s="46">
        <f t="shared" si="12"/>
        <v>13.299999999999999</v>
      </c>
      <c r="P176" s="46"/>
      <c r="Q176" s="46">
        <f t="shared" si="13"/>
        <v>0.3370970428389849</v>
      </c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1:36" s="14" customFormat="1" ht="12.75">
      <c r="A177" s="46">
        <v>0.0133</v>
      </c>
      <c r="B177" s="46">
        <f t="shared" si="10"/>
        <v>-0.10105629718294679</v>
      </c>
      <c r="C177" s="46">
        <f t="shared" si="14"/>
        <v>13.299999999999999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7">
        <f t="shared" si="11"/>
        <v>0.42216396275100754</v>
      </c>
      <c r="O177" s="46">
        <f t="shared" si="12"/>
        <v>13.4</v>
      </c>
      <c r="P177" s="46"/>
      <c r="Q177" s="46">
        <f t="shared" si="13"/>
        <v>0.2588380005093852</v>
      </c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1:36" s="14" customFormat="1" ht="12.75">
      <c r="A178" s="46">
        <v>0.0134</v>
      </c>
      <c r="B178" s="46">
        <f t="shared" si="10"/>
        <v>-0.16332596224162232</v>
      </c>
      <c r="C178" s="46">
        <f t="shared" si="14"/>
        <v>13.4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7">
        <f t="shared" si="11"/>
        <v>0.40450849718747384</v>
      </c>
      <c r="O178" s="46">
        <f t="shared" si="12"/>
        <v>13.5</v>
      </c>
      <c r="P178" s="46"/>
      <c r="Q178" s="46">
        <f t="shared" si="13"/>
        <v>0.1795574428436091</v>
      </c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1:36" s="14" customFormat="1" ht="12.75">
      <c r="A179" s="46">
        <v>0.0135</v>
      </c>
      <c r="B179" s="46">
        <f t="shared" si="10"/>
        <v>-0.22495105434386473</v>
      </c>
      <c r="C179" s="46">
        <f t="shared" si="14"/>
        <v>13.5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7">
        <f t="shared" si="11"/>
        <v>0.38525662138789485</v>
      </c>
      <c r="O179" s="46">
        <f t="shared" si="12"/>
        <v>13.6</v>
      </c>
      <c r="P179" s="46"/>
      <c r="Q179" s="46">
        <f t="shared" si="13"/>
        <v>0.0995682539829219</v>
      </c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1:36" s="14" customFormat="1" ht="12.75">
      <c r="A180" s="46">
        <v>0.0136</v>
      </c>
      <c r="B180" s="46">
        <f t="shared" si="10"/>
        <v>-0.28568836740497294</v>
      </c>
      <c r="C180" s="46">
        <f t="shared" si="14"/>
        <v>13.6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7">
        <f t="shared" si="11"/>
        <v>0.3644843137107055</v>
      </c>
      <c r="O180" s="46">
        <f t="shared" si="12"/>
        <v>13.700000000000001</v>
      </c>
      <c r="P180" s="46"/>
      <c r="Q180" s="46">
        <f t="shared" si="13"/>
        <v>0.019186114712170133</v>
      </c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1:36" s="14" customFormat="1" ht="12.75">
      <c r="A181" s="46">
        <v>0.0137</v>
      </c>
      <c r="B181" s="46">
        <f t="shared" si="10"/>
        <v>-0.34529819899853537</v>
      </c>
      <c r="C181" s="46">
        <f t="shared" si="14"/>
        <v>13.700000000000001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7">
        <f t="shared" si="11"/>
        <v>0.3422735529643442</v>
      </c>
      <c r="O181" s="46">
        <f t="shared" si="12"/>
        <v>13.799999999999999</v>
      </c>
      <c r="P181" s="46"/>
      <c r="Q181" s="46">
        <f t="shared" si="13"/>
        <v>-0.06127174338804625</v>
      </c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:36" s="14" customFormat="1" ht="12.75">
      <c r="A182" s="46">
        <v>0.0138</v>
      </c>
      <c r="B182" s="46">
        <f t="shared" si="10"/>
        <v>-0.40354529635239045</v>
      </c>
      <c r="C182" s="46">
        <f t="shared" si="14"/>
        <v>13.799999999999999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7">
        <f t="shared" si="11"/>
        <v>0.3187119948743449</v>
      </c>
      <c r="O182" s="46">
        <f t="shared" si="12"/>
        <v>13.899999999999999</v>
      </c>
      <c r="P182" s="46"/>
      <c r="Q182" s="46">
        <f t="shared" si="13"/>
        <v>-0.14148778990950683</v>
      </c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:36" s="14" customFormat="1" ht="12.75">
      <c r="A183" s="46">
        <v>0.0139</v>
      </c>
      <c r="B183" s="46">
        <f t="shared" si="10"/>
        <v>-0.4601997847838517</v>
      </c>
      <c r="C183" s="46">
        <f t="shared" si="14"/>
        <v>13.899999999999999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7">
        <f t="shared" si="11"/>
        <v>0.2938926261462367</v>
      </c>
      <c r="O183" s="46">
        <f t="shared" si="12"/>
        <v>14</v>
      </c>
      <c r="P183" s="46"/>
      <c r="Q183" s="46">
        <f t="shared" si="13"/>
        <v>-0.22114544876381725</v>
      </c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:36" s="14" customFormat="1" ht="12.75">
      <c r="A184" s="46">
        <v>0.014</v>
      </c>
      <c r="B184" s="46">
        <f t="shared" si="10"/>
        <v>-0.5150380749100539</v>
      </c>
      <c r="C184" s="46">
        <f t="shared" si="14"/>
        <v>14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7">
        <f t="shared" si="11"/>
        <v>0.2679133974894986</v>
      </c>
      <c r="O184" s="46">
        <f t="shared" si="12"/>
        <v>14.1</v>
      </c>
      <c r="P184" s="46"/>
      <c r="Q184" s="46">
        <f t="shared" si="13"/>
        <v>-0.29993034756360215</v>
      </c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:36" s="14" customFormat="1" ht="12.75">
      <c r="A185" s="46">
        <v>0.0141</v>
      </c>
      <c r="B185" s="46">
        <f t="shared" si="10"/>
        <v>-0.5678437450531008</v>
      </c>
      <c r="C185" s="46">
        <f t="shared" si="14"/>
        <v>14.1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7">
        <f t="shared" si="11"/>
        <v>0.24087683705085733</v>
      </c>
      <c r="O185" s="46">
        <f t="shared" si="12"/>
        <v>14.200000000000001</v>
      </c>
      <c r="P185" s="46"/>
      <c r="Q185" s="46">
        <f t="shared" si="13"/>
        <v>-0.37753155830669743</v>
      </c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:36" s="14" customFormat="1" ht="12.75">
      <c r="A186" s="46">
        <v>0.0142</v>
      </c>
      <c r="B186" s="46">
        <f t="shared" si="10"/>
        <v>-0.6184083953575548</v>
      </c>
      <c r="C186" s="46">
        <f t="shared" si="14"/>
        <v>14.200000000000001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7">
        <f t="shared" si="11"/>
        <v>0.21288964578253616</v>
      </c>
      <c r="O186" s="46">
        <f t="shared" si="12"/>
        <v>14.3</v>
      </c>
      <c r="P186" s="46"/>
      <c r="Q186" s="46">
        <f t="shared" si="13"/>
        <v>-0.45364282446691667</v>
      </c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1:36" s="14" customFormat="1" ht="12.75">
      <c r="A187" s="46">
        <v>0.0143</v>
      </c>
      <c r="B187" s="46">
        <f aca="true" t="shared" si="15" ref="B187:B250">IF(A187&lt;$H$100,R*SIN(w*A187+$H$102),NA())</f>
        <v>-0.6665324702494528</v>
      </c>
      <c r="C187" s="46">
        <f t="shared" si="14"/>
        <v>14.3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7">
        <f t="shared" si="11"/>
        <v>0.184062276342339</v>
      </c>
      <c r="O187" s="46">
        <f t="shared" si="12"/>
        <v>14.4</v>
      </c>
      <c r="P187" s="46"/>
      <c r="Q187" s="46">
        <f t="shared" si="13"/>
        <v>-0.5279637696486575</v>
      </c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1:36" s="14" customFormat="1" ht="12.75">
      <c r="A188" s="46">
        <v>0.0144</v>
      </c>
      <c r="B188" s="46">
        <f t="shared" si="15"/>
        <v>-0.7120260459909965</v>
      </c>
      <c r="C188" s="46">
        <f t="shared" si="14"/>
        <v>14.4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7">
        <f t="shared" si="11"/>
        <v>0.1545084971874739</v>
      </c>
      <c r="O188" s="46">
        <f t="shared" si="12"/>
        <v>14.5</v>
      </c>
      <c r="P188" s="46"/>
      <c r="Q188" s="46">
        <f t="shared" si="13"/>
        <v>-0.600201083035298</v>
      </c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36" s="14" customFormat="1" ht="12.75">
      <c r="A189" s="46">
        <v>0.0145</v>
      </c>
      <c r="B189" s="46">
        <f t="shared" si="15"/>
        <v>-0.7547095802227718</v>
      </c>
      <c r="C189" s="46">
        <f t="shared" si="14"/>
        <v>14.5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7">
        <f t="shared" si="11"/>
        <v>0.12434494358242774</v>
      </c>
      <c r="O189" s="46">
        <f t="shared" si="12"/>
        <v>14.6</v>
      </c>
      <c r="P189" s="46"/>
      <c r="Q189" s="46">
        <f t="shared" si="13"/>
        <v>-0.6700696769529899</v>
      </c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36" s="14" customFormat="1" ht="12.75">
      <c r="A190" s="46">
        <v>0.0146</v>
      </c>
      <c r="B190" s="46">
        <f t="shared" si="15"/>
        <v>-0.7944146205354177</v>
      </c>
      <c r="C190" s="46">
        <f t="shared" si="14"/>
        <v>14.6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7">
        <f t="shared" si="11"/>
        <v>0.09369065729286284</v>
      </c>
      <c r="O190" s="46">
        <f t="shared" si="12"/>
        <v>14.7</v>
      </c>
      <c r="P190" s="46"/>
      <c r="Q190" s="46">
        <f t="shared" si="13"/>
        <v>-0.7372938119814648</v>
      </c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36" s="14" customFormat="1" ht="12.75">
      <c r="A191" s="46">
        <v>0.0147</v>
      </c>
      <c r="B191" s="46">
        <f t="shared" si="15"/>
        <v>-0.8309844692743277</v>
      </c>
      <c r="C191" s="46">
        <f t="shared" si="14"/>
        <v>14.7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7">
        <f t="shared" si="11"/>
        <v>0.06266661678215195</v>
      </c>
      <c r="O191" s="46">
        <f t="shared" si="12"/>
        <v>14.8</v>
      </c>
      <c r="P191" s="46"/>
      <c r="Q191" s="46">
        <f t="shared" si="13"/>
        <v>-0.801608185171553</v>
      </c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1:36" s="14" customFormat="1" ht="12.75">
      <c r="A192" s="46">
        <v>0.0148</v>
      </c>
      <c r="B192" s="46">
        <f t="shared" si="15"/>
        <v>-0.8642748019537049</v>
      </c>
      <c r="C192" s="46">
        <f t="shared" si="14"/>
        <v>14.8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7">
        <f t="shared" si="11"/>
        <v>0.031395259764656694</v>
      </c>
      <c r="O192" s="46">
        <f t="shared" si="12"/>
        <v>14.9</v>
      </c>
      <c r="P192" s="46"/>
      <c r="Q192" s="46">
        <f t="shared" si="13"/>
        <v>-0.8627589770747115</v>
      </c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1:36" s="14" customFormat="1" ht="12.75">
      <c r="A193" s="46">
        <v>0.0149</v>
      </c>
      <c r="B193" s="46">
        <f t="shared" si="15"/>
        <v>-0.8941542368393682</v>
      </c>
      <c r="C193" s="46">
        <f t="shared" si="14"/>
        <v>14.9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7">
        <f t="shared" si="11"/>
        <v>1.83772268236293E-16</v>
      </c>
      <c r="O193" s="46">
        <f t="shared" si="12"/>
        <v>15</v>
      </c>
      <c r="P193" s="46"/>
      <c r="Q193" s="46">
        <f t="shared" si="13"/>
        <v>-0.9205048534524399</v>
      </c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1:36" s="14" customFormat="1" ht="12.75">
      <c r="A194" s="46">
        <v>0.015</v>
      </c>
      <c r="B194" s="46">
        <f t="shared" si="15"/>
        <v>-0.9205048534524402</v>
      </c>
      <c r="C194" s="46">
        <f t="shared" si="14"/>
        <v>15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7">
        <f t="shared" si="11"/>
        <v>-0.031395259764657214</v>
      </c>
      <c r="O194" s="46">
        <f t="shared" si="12"/>
        <v>15.100000000000001</v>
      </c>
      <c r="P194" s="46"/>
      <c r="Q194" s="46">
        <f t="shared" si="13"/>
        <v>-0.9746179177122585</v>
      </c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1:36" s="14" customFormat="1" ht="12.75">
      <c r="A195" s="46">
        <v>0.0151</v>
      </c>
      <c r="B195" s="46">
        <f t="shared" si="15"/>
        <v>-0.9432226579476013</v>
      </c>
      <c r="C195" s="46">
        <f t="shared" si="14"/>
        <v>15.100000000000001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7">
        <f t="shared" si="11"/>
        <v>-0.06266661678215246</v>
      </c>
      <c r="O195" s="46">
        <f t="shared" si="12"/>
        <v>15.2</v>
      </c>
      <c r="P195" s="46"/>
      <c r="Q195" s="46">
        <f t="shared" si="13"/>
        <v>-1.024884610311438</v>
      </c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1:36" s="14" customFormat="1" ht="12.75">
      <c r="A196" s="46">
        <v>0.0152</v>
      </c>
      <c r="B196" s="46">
        <f t="shared" si="15"/>
        <v>-0.9622179935292855</v>
      </c>
      <c r="C196" s="46">
        <f t="shared" si="14"/>
        <v>15.2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7">
        <f t="shared" si="11"/>
        <v>-0.09369065729286248</v>
      </c>
      <c r="O196" s="46">
        <f t="shared" si="12"/>
        <v>15.299999999999999</v>
      </c>
      <c r="P196" s="46"/>
      <c r="Q196" s="46">
        <f t="shared" si="13"/>
        <v>-1.0711065515789584</v>
      </c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1:36" s="14" customFormat="1" ht="12.75">
      <c r="A197" s="46">
        <v>0.0153</v>
      </c>
      <c r="B197" s="46">
        <f t="shared" si="15"/>
        <v>-0.977415894286096</v>
      </c>
      <c r="C197" s="46">
        <f t="shared" si="14"/>
        <v>15.299999999999999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7">
        <f t="shared" si="11"/>
        <v>-0.12434494358242738</v>
      </c>
      <c r="O197" s="46">
        <f t="shared" si="12"/>
        <v>15.4</v>
      </c>
      <c r="P197" s="46"/>
      <c r="Q197" s="46">
        <f t="shared" si="13"/>
        <v>-1.1131013246294332</v>
      </c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1:36" s="14" customFormat="1" ht="12.75">
      <c r="A198" s="46">
        <v>0.0154</v>
      </c>
      <c r="B198" s="46">
        <f t="shared" si="15"/>
        <v>-0.9887563810470058</v>
      </c>
      <c r="C198" s="46">
        <f t="shared" si="14"/>
        <v>15.4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7">
        <f t="shared" si="11"/>
        <v>-0.15450849718747353</v>
      </c>
      <c r="O198" s="46">
        <f t="shared" si="12"/>
        <v>15.5</v>
      </c>
      <c r="P198" s="46"/>
      <c r="Q198" s="46">
        <f t="shared" si="13"/>
        <v>-1.150703195279219</v>
      </c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1:36" s="14" customFormat="1" ht="12.75">
      <c r="A199" s="46">
        <v>0.0155</v>
      </c>
      <c r="B199" s="46">
        <f t="shared" si="15"/>
        <v>-0.9961946980917455</v>
      </c>
      <c r="C199" s="46">
        <f t="shared" si="14"/>
        <v>15.5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7">
        <f t="shared" si="11"/>
        <v>-0.18406227634233863</v>
      </c>
      <c r="O199" s="46">
        <f t="shared" si="12"/>
        <v>15.6</v>
      </c>
      <c r="P199" s="46"/>
      <c r="Q199" s="46">
        <f t="shared" si="13"/>
        <v>-1.1837637661235219</v>
      </c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1:36" s="14" customFormat="1" ht="12.75">
      <c r="A200" s="46">
        <v>0.0156</v>
      </c>
      <c r="B200" s="46">
        <f t="shared" si="15"/>
        <v>-0.9997014897811831</v>
      </c>
      <c r="C200" s="46">
        <f t="shared" si="14"/>
        <v>15.6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7">
        <f t="shared" si="11"/>
        <v>-0.21288964578253583</v>
      </c>
      <c r="O200" s="46">
        <f t="shared" si="12"/>
        <v>15.7</v>
      </c>
      <c r="P200" s="46"/>
      <c r="Q200" s="46">
        <f t="shared" si="13"/>
        <v>-1.212152562193157</v>
      </c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1:36" s="14" customFormat="1" ht="12.75">
      <c r="A201" s="46">
        <v>0.0157</v>
      </c>
      <c r="B201" s="46">
        <f t="shared" si="15"/>
        <v>-0.9992629164106213</v>
      </c>
      <c r="C201" s="46">
        <f t="shared" si="14"/>
        <v>15.7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7">
        <f t="shared" si="11"/>
        <v>-0.24087683705085777</v>
      </c>
      <c r="O201" s="46">
        <f t="shared" si="12"/>
        <v>15.8</v>
      </c>
      <c r="P201" s="46"/>
      <c r="Q201" s="46">
        <f t="shared" si="13"/>
        <v>-1.235757545879646</v>
      </c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1:36" s="14" customFormat="1" ht="12.75">
      <c r="A202" s="46">
        <v>0.0158</v>
      </c>
      <c r="B202" s="46">
        <f t="shared" si="15"/>
        <v>-0.9948807088287882</v>
      </c>
      <c r="C202" s="46">
        <f t="shared" si="14"/>
        <v>15.8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7">
        <f t="shared" si="11"/>
        <v>-0.2679133974894983</v>
      </c>
      <c r="O202" s="46">
        <f t="shared" si="12"/>
        <v>15.9</v>
      </c>
      <c r="P202" s="46"/>
      <c r="Q202" s="46">
        <f t="shared" si="13"/>
        <v>-1.2544855590964676</v>
      </c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1:36" s="14" customFormat="1" ht="12.75">
      <c r="A203" s="46">
        <v>0.0159</v>
      </c>
      <c r="B203" s="46">
        <f t="shared" si="15"/>
        <v>-0.9865721616069694</v>
      </c>
      <c r="C203" s="46">
        <f t="shared" si="14"/>
        <v>15.9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7">
        <f t="shared" si="11"/>
        <v>-0.2938926261462364</v>
      </c>
      <c r="O203" s="46">
        <f t="shared" si="12"/>
        <v>16</v>
      </c>
      <c r="P203" s="46"/>
      <c r="Q203" s="46">
        <f t="shared" si="13"/>
        <v>-1.2682626909314718</v>
      </c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1:36" s="14" customFormat="1" ht="12.75">
      <c r="A204" s="46">
        <v>0.016</v>
      </c>
      <c r="B204" s="46">
        <f t="shared" si="15"/>
        <v>-0.9743700647852354</v>
      </c>
      <c r="C204" s="46">
        <f t="shared" si="14"/>
        <v>16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7">
        <f t="shared" si="11"/>
        <v>-0.31871199487434454</v>
      </c>
      <c r="O204" s="46">
        <f t="shared" si="12"/>
        <v>16.1</v>
      </c>
      <c r="P204" s="46"/>
      <c r="Q204" s="46">
        <f t="shared" si="13"/>
        <v>-1.277034569339478</v>
      </c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1:36" s="14" customFormat="1" ht="12.75">
      <c r="A205" s="46">
        <v>0.0161</v>
      </c>
      <c r="B205" s="46">
        <f t="shared" si="15"/>
        <v>-0.9583225744651335</v>
      </c>
      <c r="C205" s="46">
        <f t="shared" si="14"/>
        <v>16.1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7">
        <f t="shared" si="11"/>
        <v>-0.3422735529643439</v>
      </c>
      <c r="O205" s="46">
        <f t="shared" si="12"/>
        <v>16.2</v>
      </c>
      <c r="P205" s="46"/>
      <c r="Q205" s="46">
        <f t="shared" si="13"/>
        <v>-1.2807665757239002</v>
      </c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1:36" s="14" customFormat="1" ht="12.75">
      <c r="A206" s="46">
        <v>0.0162</v>
      </c>
      <c r="B206" s="46">
        <f t="shared" si="15"/>
        <v>-0.9384930227595563</v>
      </c>
      <c r="C206" s="46">
        <f t="shared" si="14"/>
        <v>16.2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7">
        <f t="shared" si="11"/>
        <v>-0.3644843137107053</v>
      </c>
      <c r="O206" s="46">
        <f t="shared" si="12"/>
        <v>16.299999999999997</v>
      </c>
      <c r="P206" s="46"/>
      <c r="Q206" s="46">
        <f t="shared" si="13"/>
        <v>-1.2794439815605307</v>
      </c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1:36" s="14" customFormat="1" ht="12.75">
      <c r="A207" s="46">
        <v>0.0163</v>
      </c>
      <c r="B207" s="46">
        <f t="shared" si="15"/>
        <v>-0.9149596678498254</v>
      </c>
      <c r="C207" s="46">
        <f t="shared" si="14"/>
        <v>16.299999999999997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7">
        <f t="shared" si="11"/>
        <v>-0.3852566213878952</v>
      </c>
      <c r="O207" s="46">
        <f t="shared" si="12"/>
        <v>16.400000000000002</v>
      </c>
      <c r="P207" s="46"/>
      <c r="Q207" s="46">
        <f t="shared" si="13"/>
        <v>-1.2730720065242958</v>
      </c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1:36" s="14" customFormat="1" ht="12.75">
      <c r="A208" s="46">
        <v>0.0164</v>
      </c>
      <c r="B208" s="46">
        <f t="shared" si="15"/>
        <v>-0.8878153851364005</v>
      </c>
      <c r="C208" s="46">
        <f t="shared" si="14"/>
        <v>16.400000000000002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7">
        <f t="shared" si="11"/>
        <v>-0.4045084971874741</v>
      </c>
      <c r="O208" s="46">
        <f t="shared" si="12"/>
        <v>16.5</v>
      </c>
      <c r="P208" s="46"/>
      <c r="Q208" s="46">
        <f t="shared" si="13"/>
        <v>-1.2616757978895856</v>
      </c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1:36" s="14" customFormat="1" ht="12.75">
      <c r="A209" s="46">
        <v>0.0165</v>
      </c>
      <c r="B209" s="46">
        <f t="shared" si="15"/>
        <v>-0.8571673007021116</v>
      </c>
      <c r="C209" s="46">
        <f t="shared" si="14"/>
        <v>16.5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7">
        <f t="shared" si="11"/>
        <v>-0.4221639627510078</v>
      </c>
      <c r="O209" s="46">
        <f t="shared" si="12"/>
        <v>16.6</v>
      </c>
      <c r="P209" s="46"/>
      <c r="Q209" s="46">
        <f t="shared" si="13"/>
        <v>-1.2453003312854491</v>
      </c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1:36" s="14" customFormat="1" ht="12.75">
      <c r="A210" s="46">
        <v>0.0166</v>
      </c>
      <c r="B210" s="46">
        <f t="shared" si="15"/>
        <v>-0.8231363685344413</v>
      </c>
      <c r="C210" s="46">
        <f t="shared" si="14"/>
        <v>16.6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7">
        <f t="shared" si="11"/>
        <v>-0.43815334002193196</v>
      </c>
      <c r="O210" s="46">
        <f t="shared" si="12"/>
        <v>16.7</v>
      </c>
      <c r="P210" s="46"/>
      <c r="Q210" s="46">
        <f t="shared" si="13"/>
        <v>-1.2240102331973333</v>
      </c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1:36" s="14" customFormat="1" ht="12.75">
      <c r="A211" s="46">
        <v>0.0167</v>
      </c>
      <c r="B211" s="46">
        <f t="shared" si="15"/>
        <v>-0.7858568931754014</v>
      </c>
      <c r="C211" s="46">
        <f t="shared" si="14"/>
        <v>16.7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7">
        <f t="shared" si="11"/>
        <v>-0.45241352623300984</v>
      </c>
      <c r="O211" s="46">
        <f t="shared" si="12"/>
        <v>16.8</v>
      </c>
      <c r="P211" s="46"/>
      <c r="Q211" s="46">
        <f t="shared" si="13"/>
        <v>-1.1978895259158717</v>
      </c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1:36" s="14" customFormat="1" ht="12.75">
      <c r="A212" s="46">
        <v>0.0168</v>
      </c>
      <c r="B212" s="46">
        <f t="shared" si="15"/>
        <v>-0.7454759996828619</v>
      </c>
      <c r="C212" s="46">
        <f t="shared" si="14"/>
        <v>16.8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7">
        <f t="shared" si="11"/>
        <v>-0.46488824294412534</v>
      </c>
      <c r="O212" s="46">
        <f t="shared" si="12"/>
        <v>16.9</v>
      </c>
      <c r="P212" s="46"/>
      <c r="Q212" s="46">
        <f t="shared" si="13"/>
        <v>-1.167041295939289</v>
      </c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1:36" s="14" customFormat="1" ht="12.75">
      <c r="A213" s="46">
        <v>0.0169</v>
      </c>
      <c r="B213" s="46">
        <f t="shared" si="15"/>
        <v>-0.7021530529951637</v>
      </c>
      <c r="C213" s="46">
        <f t="shared" si="14"/>
        <v>16.9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7">
        <f t="shared" si="11"/>
        <v>-0.475528258147577</v>
      </c>
      <c r="O213" s="46">
        <f t="shared" si="12"/>
        <v>17</v>
      </c>
      <c r="P213" s="46"/>
      <c r="Q213" s="46">
        <f t="shared" si="13"/>
        <v>-1.1315872871380832</v>
      </c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1:36" s="14" customFormat="1" ht="12.75">
      <c r="A214" s="46">
        <v>0.017</v>
      </c>
      <c r="B214" s="46">
        <f t="shared" si="15"/>
        <v>-0.6560590289905062</v>
      </c>
      <c r="C214" s="46">
        <f t="shared" si="14"/>
        <v>17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7">
        <f t="shared" si="11"/>
        <v>-0.4842915805643157</v>
      </c>
      <c r="O214" s="46">
        <f t="shared" si="12"/>
        <v>17.1</v>
      </c>
      <c r="P214" s="46"/>
      <c r="Q214" s="46">
        <f t="shared" si="13"/>
        <v>-1.0916674202876016</v>
      </c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1:36" s="14" customFormat="1" ht="12.75">
      <c r="A215" s="46">
        <v>0.0171</v>
      </c>
      <c r="B215" s="46">
        <f t="shared" si="15"/>
        <v>-0.6073758397232859</v>
      </c>
      <c r="C215" s="46">
        <f t="shared" si="14"/>
        <v>17.1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7">
        <f t="shared" si="11"/>
        <v>-0.4911436253643444</v>
      </c>
      <c r="O215" s="46">
        <f t="shared" si="12"/>
        <v>17.2</v>
      </c>
      <c r="P215" s="46"/>
      <c r="Q215" s="46">
        <f t="shared" si="13"/>
        <v>-1.0474392408646487</v>
      </c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1:36" s="14" customFormat="1" ht="12.75">
      <c r="A216" s="46">
        <v>0.0172</v>
      </c>
      <c r="B216" s="46">
        <f t="shared" si="15"/>
        <v>-0.5562956155003043</v>
      </c>
      <c r="C216" s="46">
        <f t="shared" si="14"/>
        <v>17.2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7">
        <f t="shared" si="11"/>
        <v>-0.49605735065723894</v>
      </c>
      <c r="O216" s="46">
        <f t="shared" si="12"/>
        <v>17.3</v>
      </c>
      <c r="P216" s="46"/>
      <c r="Q216" s="46">
        <f t="shared" si="13"/>
        <v>-0.9990772972874737</v>
      </c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1:36" s="14" customFormat="1" ht="12.75">
      <c r="A217" s="46">
        <v>0.0173</v>
      </c>
      <c r="B217" s="46">
        <f t="shared" si="15"/>
        <v>-0.5030199466302347</v>
      </c>
      <c r="C217" s="46">
        <f t="shared" si="14"/>
        <v>17.3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7">
        <f t="shared" si="11"/>
        <v>-0.4990133642141358</v>
      </c>
      <c r="O217" s="46">
        <f t="shared" si="12"/>
        <v>17.4</v>
      </c>
      <c r="P217" s="46"/>
      <c r="Q217" s="46">
        <f t="shared" si="13"/>
        <v>-0.9467724520529055</v>
      </c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1:36" s="14" customFormat="1" ht="12.75">
      <c r="A218" s="46">
        <v>0.0174</v>
      </c>
      <c r="B218" s="46">
        <f t="shared" si="15"/>
        <v>-0.4477590878387697</v>
      </c>
      <c r="C218" s="46">
        <f t="shared" si="14"/>
        <v>17.4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7">
        <f t="shared" si="11"/>
        <v>-0.5</v>
      </c>
      <c r="O218" s="46">
        <f t="shared" si="12"/>
        <v>17.5</v>
      </c>
      <c r="P218" s="46"/>
      <c r="Q218" s="46">
        <f t="shared" si="13"/>
        <v>-0.8907311284892725</v>
      </c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1:36" s="14" customFormat="1" ht="12.75">
      <c r="A219" s="46">
        <v>0.0175</v>
      </c>
      <c r="B219" s="46">
        <f t="shared" si="15"/>
        <v>-0.39073112848927244</v>
      </c>
      <c r="C219" s="46">
        <f t="shared" si="14"/>
        <v>17.5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7">
        <f t="shared" si="11"/>
        <v>-0.4990133642141357</v>
      </c>
      <c r="O219" s="46">
        <f t="shared" si="12"/>
        <v>17.6</v>
      </c>
      <c r="P219" s="46"/>
      <c r="Q219" s="46">
        <f t="shared" si="13"/>
        <v>-0.831174496097838</v>
      </c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1:36" s="14" customFormat="1" ht="12.75">
      <c r="A220" s="46">
        <v>0.0176</v>
      </c>
      <c r="B220" s="46">
        <f t="shared" si="15"/>
        <v>-0.33216113188370233</v>
      </c>
      <c r="C220" s="46">
        <f t="shared" si="14"/>
        <v>17.6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7">
        <f t="shared" si="11"/>
        <v>-0.4960573506572389</v>
      </c>
      <c r="O220" s="46">
        <f t="shared" si="12"/>
        <v>17.7</v>
      </c>
      <c r="P220" s="46"/>
      <c r="Q220" s="46">
        <f t="shared" si="13"/>
        <v>-0.7683375976978126</v>
      </c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1:36" s="14" customFormat="1" ht="12.75">
      <c r="A221" s="46">
        <v>0.0177</v>
      </c>
      <c r="B221" s="46">
        <f t="shared" si="15"/>
        <v>-0.2722802470405737</v>
      </c>
      <c r="C221" s="46">
        <f t="shared" si="14"/>
        <v>17.7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7">
        <f t="shared" si="11"/>
        <v>-0.4911436253643443</v>
      </c>
      <c r="O221" s="46">
        <f t="shared" si="12"/>
        <v>17.8</v>
      </c>
      <c r="P221" s="46"/>
      <c r="Q221" s="46">
        <f t="shared" si="13"/>
        <v>-0.7024684218197326</v>
      </c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1:36" s="14" customFormat="1" ht="12.75">
      <c r="A222" s="46">
        <v>0.0178</v>
      </c>
      <c r="B222" s="46">
        <f t="shared" si="15"/>
        <v>-0.21132479645538832</v>
      </c>
      <c r="C222" s="46">
        <f t="shared" si="14"/>
        <v>17.8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7">
        <f t="shared" si="11"/>
        <v>-0.4842915805643156</v>
      </c>
      <c r="O222" s="46">
        <f t="shared" si="12"/>
        <v>17.9</v>
      </c>
      <c r="P222" s="46"/>
      <c r="Q222" s="46">
        <f t="shared" si="13"/>
        <v>-0.6338269240080252</v>
      </c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1:36" s="14" customFormat="1" ht="12.75">
      <c r="A223" s="46">
        <v>0.0179</v>
      </c>
      <c r="B223" s="46">
        <f t="shared" si="15"/>
        <v>-0.14953534344370956</v>
      </c>
      <c r="C223" s="46">
        <f t="shared" si="14"/>
        <v>17.9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7">
        <f t="shared" si="11"/>
        <v>-0.4755282581475769</v>
      </c>
      <c r="O223" s="46">
        <f t="shared" si="12"/>
        <v>18</v>
      </c>
      <c r="P223" s="46"/>
      <c r="Q223" s="46">
        <f t="shared" si="13"/>
        <v>-0.5626840008952354</v>
      </c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1:36" s="14" customFormat="1" ht="12.75">
      <c r="A224" s="46">
        <v>0.018</v>
      </c>
      <c r="B224" s="46">
        <f t="shared" si="15"/>
        <v>-0.08715574274765855</v>
      </c>
      <c r="C224" s="46">
        <f t="shared" si="14"/>
        <v>18</v>
      </c>
      <c r="D224" s="46">
        <v>0</v>
      </c>
      <c r="E224" s="46"/>
      <c r="F224" s="46">
        <f>D224*PI()/24</f>
        <v>0</v>
      </c>
      <c r="G224" s="46"/>
      <c r="H224" s="46">
        <f>R*COS(F224)</f>
        <v>1</v>
      </c>
      <c r="I224" s="46">
        <f>R*SIN(F224)</f>
        <v>0</v>
      </c>
      <c r="J224" s="46">
        <f>RR*COS(F224)</f>
        <v>0.5</v>
      </c>
      <c r="K224" s="46">
        <f>RR*SIN(F224)</f>
        <v>0</v>
      </c>
      <c r="L224" s="46">
        <f>$F$61*COS(F224)</f>
        <v>1.2809102733951647</v>
      </c>
      <c r="M224" s="46">
        <f>$F$61*SIN(F224)</f>
        <v>0</v>
      </c>
      <c r="N224" s="47">
        <f t="shared" si="11"/>
        <v>-0.4648882429441255</v>
      </c>
      <c r="O224" s="46">
        <f t="shared" si="12"/>
        <v>18.1</v>
      </c>
      <c r="P224" s="46"/>
      <c r="Q224" s="46">
        <f t="shared" si="13"/>
        <v>-0.48932042109677765</v>
      </c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1:36" s="14" customFormat="1" ht="12.75">
      <c r="A225" s="46">
        <v>0.0181</v>
      </c>
      <c r="B225" s="46">
        <f t="shared" si="15"/>
        <v>-0.024432178152652122</v>
      </c>
      <c r="C225" s="46">
        <f t="shared" si="14"/>
        <v>18.1</v>
      </c>
      <c r="D225" s="46">
        <v>1</v>
      </c>
      <c r="E225" s="46"/>
      <c r="F225" s="46">
        <f aca="true" t="shared" si="16" ref="F225:F272">D225*PI()/24</f>
        <v>0.1308996938995747</v>
      </c>
      <c r="G225" s="46"/>
      <c r="H225" s="46">
        <f aca="true" t="shared" si="17" ref="H225:H256">R*COS(F225)</f>
        <v>0.9914448613738104</v>
      </c>
      <c r="I225" s="46">
        <f aca="true" t="shared" si="18" ref="I225:I256">R*SIN(F225)</f>
        <v>0.13052619222005157</v>
      </c>
      <c r="J225" s="46">
        <f aca="true" t="shared" si="19" ref="J225:J272">RR*COS(F225)</f>
        <v>0.4957224306869052</v>
      </c>
      <c r="K225" s="46">
        <f aca="true" t="shared" si="20" ref="K225:K272">RR*SIN(F225)</f>
        <v>0.06526309611002579</v>
      </c>
      <c r="L225" s="46">
        <f aca="true" t="shared" si="21" ref="L225:L272">$F$61*COS(F225)</f>
        <v>1.2699519084385587</v>
      </c>
      <c r="M225" s="46">
        <f aca="true" t="shared" si="22" ref="M225:M272">$F$61*SIN(F225)</f>
        <v>0.1671923405618161</v>
      </c>
      <c r="N225" s="47">
        <f t="shared" si="11"/>
        <v>-0.4524135262330096</v>
      </c>
      <c r="O225" s="46">
        <f t="shared" si="12"/>
        <v>18.2</v>
      </c>
      <c r="P225" s="46"/>
      <c r="Q225" s="46">
        <f t="shared" si="13"/>
        <v>-0.414025717145489</v>
      </c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1:36" s="14" customFormat="1" ht="12.75">
      <c r="A226" s="46">
        <v>0.0182</v>
      </c>
      <c r="B226" s="46">
        <f t="shared" si="15"/>
        <v>0.03838780908752061</v>
      </c>
      <c r="C226" s="46">
        <f t="shared" si="14"/>
        <v>18.2</v>
      </c>
      <c r="D226" s="46">
        <v>2</v>
      </c>
      <c r="E226" s="46"/>
      <c r="F226" s="46">
        <f t="shared" si="16"/>
        <v>0.2617993877991494</v>
      </c>
      <c r="G226" s="46"/>
      <c r="H226" s="46">
        <f t="shared" si="17"/>
        <v>0.9659258262890683</v>
      </c>
      <c r="I226" s="46">
        <f t="shared" si="18"/>
        <v>0.25881904510252074</v>
      </c>
      <c r="J226" s="46">
        <f t="shared" si="19"/>
        <v>0.48296291314453416</v>
      </c>
      <c r="K226" s="46">
        <f t="shared" si="20"/>
        <v>0.12940952255126037</v>
      </c>
      <c r="L226" s="46">
        <f t="shared" si="21"/>
        <v>1.2372643142313808</v>
      </c>
      <c r="M226" s="46">
        <f t="shared" si="22"/>
        <v>0.3315239738221453</v>
      </c>
      <c r="N226" s="47">
        <f t="shared" si="11"/>
        <v>-0.43815334002193174</v>
      </c>
      <c r="O226" s="46">
        <f t="shared" si="12"/>
        <v>18.3</v>
      </c>
      <c r="P226" s="46"/>
      <c r="Q226" s="46">
        <f t="shared" si="13"/>
        <v>-0.33709704283898506</v>
      </c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1:36" s="14" customFormat="1" ht="12.75">
      <c r="A227" s="46">
        <v>0.0183</v>
      </c>
      <c r="B227" s="46">
        <f t="shared" si="15"/>
        <v>0.10105629718294666</v>
      </c>
      <c r="C227" s="46">
        <f t="shared" si="14"/>
        <v>18.3</v>
      </c>
      <c r="D227" s="46">
        <v>3</v>
      </c>
      <c r="E227" s="46"/>
      <c r="F227" s="46">
        <f t="shared" si="16"/>
        <v>0.39269908169872414</v>
      </c>
      <c r="G227" s="46"/>
      <c r="H227" s="46">
        <f t="shared" si="17"/>
        <v>0.9238795325112867</v>
      </c>
      <c r="I227" s="46">
        <f t="shared" si="18"/>
        <v>0.3826834323650898</v>
      </c>
      <c r="J227" s="46">
        <f t="shared" si="19"/>
        <v>0.46193976625564337</v>
      </c>
      <c r="K227" s="46">
        <f t="shared" si="20"/>
        <v>0.1913417161825449</v>
      </c>
      <c r="L227" s="46">
        <f t="shared" si="21"/>
        <v>1.1834067845732292</v>
      </c>
      <c r="M227" s="46">
        <f t="shared" si="22"/>
        <v>0.4901831399745672</v>
      </c>
      <c r="N227" s="47">
        <f t="shared" si="11"/>
        <v>-0.42216396275100754</v>
      </c>
      <c r="O227" s="46">
        <f t="shared" si="12"/>
        <v>18.4</v>
      </c>
      <c r="P227" s="46"/>
      <c r="Q227" s="46">
        <f t="shared" si="13"/>
        <v>-0.2588380005093853</v>
      </c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1:36" s="14" customFormat="1" ht="12.75">
      <c r="A228" s="46">
        <v>0.0184</v>
      </c>
      <c r="B228" s="46">
        <f t="shared" si="15"/>
        <v>0.1633259622416222</v>
      </c>
      <c r="C228" s="46">
        <f t="shared" si="14"/>
        <v>18.4</v>
      </c>
      <c r="D228" s="46">
        <v>4</v>
      </c>
      <c r="E228" s="46"/>
      <c r="F228" s="46">
        <f t="shared" si="16"/>
        <v>0.5235987755982988</v>
      </c>
      <c r="G228" s="46"/>
      <c r="H228" s="46">
        <f t="shared" si="17"/>
        <v>0.8660254037844387</v>
      </c>
      <c r="I228" s="46">
        <f t="shared" si="18"/>
        <v>0.49999999999999994</v>
      </c>
      <c r="J228" s="46">
        <f t="shared" si="19"/>
        <v>0.43301270189221935</v>
      </c>
      <c r="K228" s="46">
        <f t="shared" si="20"/>
        <v>0.24999999999999997</v>
      </c>
      <c r="L228" s="46">
        <f t="shared" si="21"/>
        <v>1.1093008367286834</v>
      </c>
      <c r="M228" s="46">
        <f t="shared" si="22"/>
        <v>0.6404551366975823</v>
      </c>
      <c r="N228" s="47">
        <f t="shared" si="11"/>
        <v>-0.40450849718747384</v>
      </c>
      <c r="O228" s="46">
        <f t="shared" si="12"/>
        <v>18.5</v>
      </c>
      <c r="P228" s="46"/>
      <c r="Q228" s="46">
        <f t="shared" si="13"/>
        <v>-0.17955744284360922</v>
      </c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1:36" s="14" customFormat="1" ht="12.75">
      <c r="A229" s="46">
        <v>0.0185</v>
      </c>
      <c r="B229" s="46">
        <f t="shared" si="15"/>
        <v>0.22495105434386461</v>
      </c>
      <c r="C229" s="46">
        <f t="shared" si="14"/>
        <v>18.5</v>
      </c>
      <c r="D229" s="46">
        <v>5</v>
      </c>
      <c r="E229" s="46"/>
      <c r="F229" s="46">
        <f t="shared" si="16"/>
        <v>0.6544984694978736</v>
      </c>
      <c r="G229" s="46"/>
      <c r="H229" s="46">
        <f t="shared" si="17"/>
        <v>0.7933533402912352</v>
      </c>
      <c r="I229" s="46">
        <f t="shared" si="18"/>
        <v>0.6087614290087207</v>
      </c>
      <c r="J229" s="46">
        <f t="shared" si="19"/>
        <v>0.3966766701456176</v>
      </c>
      <c r="K229" s="46">
        <f t="shared" si="20"/>
        <v>0.30438071450436033</v>
      </c>
      <c r="L229" s="46">
        <f t="shared" si="21"/>
        <v>1.0162144440114131</v>
      </c>
      <c r="M229" s="46">
        <f t="shared" si="22"/>
        <v>0.7797687684639916</v>
      </c>
      <c r="N229" s="47">
        <f t="shared" si="11"/>
        <v>-0.38525662138789485</v>
      </c>
      <c r="O229" s="46">
        <f t="shared" si="12"/>
        <v>18.599999999999998</v>
      </c>
      <c r="P229" s="46"/>
      <c r="Q229" s="46">
        <f t="shared" si="13"/>
        <v>-0.09956825398292202</v>
      </c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1:36" s="14" customFormat="1" ht="12.75">
      <c r="A230" s="46">
        <v>0.0186</v>
      </c>
      <c r="B230" s="46">
        <f t="shared" si="15"/>
        <v>0.28568836740497283</v>
      </c>
      <c r="C230" s="46">
        <f t="shared" si="14"/>
        <v>18.599999999999998</v>
      </c>
      <c r="D230" s="46">
        <v>6</v>
      </c>
      <c r="E230" s="46"/>
      <c r="F230" s="46">
        <f t="shared" si="16"/>
        <v>0.7853981633974483</v>
      </c>
      <c r="G230" s="46"/>
      <c r="H230" s="46">
        <f t="shared" si="17"/>
        <v>0.7071067811865476</v>
      </c>
      <c r="I230" s="46">
        <f t="shared" si="18"/>
        <v>0.7071067811865475</v>
      </c>
      <c r="J230" s="46">
        <f t="shared" si="19"/>
        <v>0.3535533905932738</v>
      </c>
      <c r="K230" s="46">
        <f t="shared" si="20"/>
        <v>0.35355339059327373</v>
      </c>
      <c r="L230" s="46">
        <f t="shared" si="21"/>
        <v>0.9057403404092356</v>
      </c>
      <c r="M230" s="46">
        <f t="shared" si="22"/>
        <v>0.9057403404092355</v>
      </c>
      <c r="N230" s="47">
        <f t="shared" si="11"/>
        <v>-0.36448431371070555</v>
      </c>
      <c r="O230" s="46">
        <f t="shared" si="12"/>
        <v>18.700000000000003</v>
      </c>
      <c r="P230" s="46"/>
      <c r="Q230" s="46">
        <f t="shared" si="13"/>
        <v>-0.0191861147121703</v>
      </c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1:36" s="14" customFormat="1" ht="12.75">
      <c r="A231" s="46">
        <v>0.0187</v>
      </c>
      <c r="B231" s="46">
        <f t="shared" si="15"/>
        <v>0.34529819899853526</v>
      </c>
      <c r="C231" s="46">
        <f t="shared" si="14"/>
        <v>18.700000000000003</v>
      </c>
      <c r="D231" s="46">
        <v>7</v>
      </c>
      <c r="E231" s="46"/>
      <c r="F231" s="46">
        <f t="shared" si="16"/>
        <v>0.916297857297023</v>
      </c>
      <c r="G231" s="46"/>
      <c r="H231" s="46">
        <f t="shared" si="17"/>
        <v>0.6087614290087207</v>
      </c>
      <c r="I231" s="46">
        <f t="shared" si="18"/>
        <v>0.7933533402912352</v>
      </c>
      <c r="J231" s="46">
        <f t="shared" si="19"/>
        <v>0.30438071450436033</v>
      </c>
      <c r="K231" s="46">
        <f t="shared" si="20"/>
        <v>0.3966766701456176</v>
      </c>
      <c r="L231" s="46">
        <f t="shared" si="21"/>
        <v>0.7797687684639916</v>
      </c>
      <c r="M231" s="46">
        <f t="shared" si="22"/>
        <v>1.0162144440114131</v>
      </c>
      <c r="N231" s="47">
        <f t="shared" si="11"/>
        <v>-0.34227355296434425</v>
      </c>
      <c r="O231" s="46">
        <f t="shared" si="12"/>
        <v>18.8</v>
      </c>
      <c r="P231" s="46"/>
      <c r="Q231" s="46">
        <f t="shared" si="13"/>
        <v>0.061271743388046085</v>
      </c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1:36" s="14" customFormat="1" ht="12.75">
      <c r="A232" s="46">
        <v>0.0188</v>
      </c>
      <c r="B232" s="46">
        <f t="shared" si="15"/>
        <v>0.40354529635239034</v>
      </c>
      <c r="C232" s="46">
        <f t="shared" si="14"/>
        <v>18.8</v>
      </c>
      <c r="D232" s="46">
        <v>8</v>
      </c>
      <c r="E232" s="46"/>
      <c r="F232" s="46">
        <f t="shared" si="16"/>
        <v>1.0471975511965976</v>
      </c>
      <c r="G232" s="46"/>
      <c r="H232" s="46">
        <f t="shared" si="17"/>
        <v>0.5000000000000001</v>
      </c>
      <c r="I232" s="46">
        <f t="shared" si="18"/>
        <v>0.8660254037844386</v>
      </c>
      <c r="J232" s="46">
        <f t="shared" si="19"/>
        <v>0.25000000000000006</v>
      </c>
      <c r="K232" s="46">
        <f t="shared" si="20"/>
        <v>0.4330127018922193</v>
      </c>
      <c r="L232" s="46">
        <f t="shared" si="21"/>
        <v>0.6404551366975825</v>
      </c>
      <c r="M232" s="46">
        <f t="shared" si="22"/>
        <v>1.1093008367286832</v>
      </c>
      <c r="N232" s="47">
        <f t="shared" si="11"/>
        <v>-0.3187119948743449</v>
      </c>
      <c r="O232" s="46">
        <f t="shared" si="12"/>
        <v>18.9</v>
      </c>
      <c r="P232" s="46"/>
      <c r="Q232" s="46">
        <f t="shared" si="13"/>
        <v>0.14148778990950672</v>
      </c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1:36" s="14" customFormat="1" ht="12.75">
      <c r="A233" s="46">
        <v>0.0189</v>
      </c>
      <c r="B233" s="46">
        <f t="shared" si="15"/>
        <v>0.4601997847838516</v>
      </c>
      <c r="C233" s="46">
        <f t="shared" si="14"/>
        <v>18.9</v>
      </c>
      <c r="D233" s="46">
        <v>9</v>
      </c>
      <c r="E233" s="46"/>
      <c r="F233" s="46">
        <f t="shared" si="16"/>
        <v>1.1780972450961724</v>
      </c>
      <c r="G233" s="46"/>
      <c r="H233" s="46">
        <f t="shared" si="17"/>
        <v>0.38268343236508984</v>
      </c>
      <c r="I233" s="46">
        <f t="shared" si="18"/>
        <v>0.9238795325112867</v>
      </c>
      <c r="J233" s="46">
        <f t="shared" si="19"/>
        <v>0.19134171618254492</v>
      </c>
      <c r="K233" s="46">
        <f t="shared" si="20"/>
        <v>0.46193976625564337</v>
      </c>
      <c r="L233" s="46">
        <f t="shared" si="21"/>
        <v>0.49018313997456725</v>
      </c>
      <c r="M233" s="46">
        <f t="shared" si="22"/>
        <v>1.1834067845732292</v>
      </c>
      <c r="N233" s="47">
        <f t="shared" si="11"/>
        <v>-0.29389262614623674</v>
      </c>
      <c r="O233" s="46">
        <f t="shared" si="12"/>
        <v>19</v>
      </c>
      <c r="P233" s="46"/>
      <c r="Q233" s="46">
        <f t="shared" si="13"/>
        <v>0.2211454487638171</v>
      </c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1:36" s="14" customFormat="1" ht="12.75">
      <c r="A234" s="46">
        <v>0.019</v>
      </c>
      <c r="B234" s="46">
        <f t="shared" si="15"/>
        <v>0.5150380749100538</v>
      </c>
      <c r="C234" s="46">
        <f t="shared" si="14"/>
        <v>19</v>
      </c>
      <c r="D234" s="46">
        <v>10</v>
      </c>
      <c r="E234" s="46"/>
      <c r="F234" s="46">
        <f t="shared" si="16"/>
        <v>1.3089969389957472</v>
      </c>
      <c r="G234" s="46"/>
      <c r="H234" s="46">
        <f t="shared" si="17"/>
        <v>0.25881904510252074</v>
      </c>
      <c r="I234" s="46">
        <f t="shared" si="18"/>
        <v>0.9659258262890683</v>
      </c>
      <c r="J234" s="46">
        <f t="shared" si="19"/>
        <v>0.12940952255126037</v>
      </c>
      <c r="K234" s="46">
        <f t="shared" si="20"/>
        <v>0.48296291314453416</v>
      </c>
      <c r="L234" s="46">
        <f t="shared" si="21"/>
        <v>0.3315239738221453</v>
      </c>
      <c r="M234" s="46">
        <f t="shared" si="22"/>
        <v>1.2372643142313808</v>
      </c>
      <c r="N234" s="47">
        <f t="shared" si="11"/>
        <v>-0.26791339748949866</v>
      </c>
      <c r="O234" s="46">
        <f t="shared" si="12"/>
        <v>19.099999999999998</v>
      </c>
      <c r="P234" s="46"/>
      <c r="Q234" s="46">
        <f t="shared" si="13"/>
        <v>0.299930347563602</v>
      </c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1:36" s="14" customFormat="1" ht="12.75">
      <c r="A235" s="46">
        <v>0.0191</v>
      </c>
      <c r="B235" s="46">
        <f t="shared" si="15"/>
        <v>0.5678437450531006</v>
      </c>
      <c r="C235" s="46">
        <f t="shared" si="14"/>
        <v>19.099999999999998</v>
      </c>
      <c r="D235" s="46">
        <v>11</v>
      </c>
      <c r="E235" s="46"/>
      <c r="F235" s="46">
        <f t="shared" si="16"/>
        <v>1.4398966328953218</v>
      </c>
      <c r="G235" s="46"/>
      <c r="H235" s="46">
        <f t="shared" si="17"/>
        <v>0.1305261922200517</v>
      </c>
      <c r="I235" s="46">
        <f t="shared" si="18"/>
        <v>0.9914448613738104</v>
      </c>
      <c r="J235" s="46">
        <f t="shared" si="19"/>
        <v>0.06526309611002586</v>
      </c>
      <c r="K235" s="46">
        <f t="shared" si="20"/>
        <v>0.4957224306869052</v>
      </c>
      <c r="L235" s="46">
        <f t="shared" si="21"/>
        <v>0.16719234056181626</v>
      </c>
      <c r="M235" s="46">
        <f t="shared" si="22"/>
        <v>1.2699519084385587</v>
      </c>
      <c r="N235" s="47">
        <f t="shared" si="11"/>
        <v>-0.24087683705085816</v>
      </c>
      <c r="O235" s="46">
        <f t="shared" si="12"/>
        <v>19.2</v>
      </c>
      <c r="P235" s="46"/>
      <c r="Q235" s="46">
        <f t="shared" si="13"/>
        <v>0.37753155830669505</v>
      </c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1:36" s="14" customFormat="1" ht="12.75">
      <c r="A236" s="46">
        <v>0.0192</v>
      </c>
      <c r="B236" s="46">
        <f t="shared" si="15"/>
        <v>0.6184083953575532</v>
      </c>
      <c r="C236" s="46">
        <f t="shared" si="14"/>
        <v>19.2</v>
      </c>
      <c r="D236" s="46">
        <v>12</v>
      </c>
      <c r="E236" s="46"/>
      <c r="F236" s="46">
        <f t="shared" si="16"/>
        <v>1.5707963267948966</v>
      </c>
      <c r="G236" s="46"/>
      <c r="H236" s="46">
        <f t="shared" si="17"/>
        <v>6.1257422745431E-17</v>
      </c>
      <c r="I236" s="46">
        <f t="shared" si="18"/>
        <v>1</v>
      </c>
      <c r="J236" s="46">
        <f t="shared" si="19"/>
        <v>3.06287113727155E-17</v>
      </c>
      <c r="K236" s="46">
        <f t="shared" si="20"/>
        <v>0.5</v>
      </c>
      <c r="L236" s="46">
        <f t="shared" si="21"/>
        <v>7.846526211633321E-17</v>
      </c>
      <c r="M236" s="46">
        <f t="shared" si="22"/>
        <v>1.2809102733951647</v>
      </c>
      <c r="N236" s="47">
        <f aca="true" t="shared" si="23" ref="N236:N299">IF(A237&lt;$H$100,RR*SIN(w*A237+0),NA())</f>
        <v>-0.21288964578253622</v>
      </c>
      <c r="O236" s="46">
        <f aca="true" t="shared" si="24" ref="O236:O299">A237*10^3</f>
        <v>19.3</v>
      </c>
      <c r="P236" s="46"/>
      <c r="Q236" s="46">
        <f aca="true" t="shared" si="25" ref="Q236:Q299">N236+B237</f>
        <v>0.4536428244669165</v>
      </c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1:36" s="14" customFormat="1" ht="12.75">
      <c r="A237" s="46">
        <v>0.0193</v>
      </c>
      <c r="B237" s="46">
        <f t="shared" si="15"/>
        <v>0.6665324702494527</v>
      </c>
      <c r="C237" s="46">
        <f t="shared" si="14"/>
        <v>19.3</v>
      </c>
      <c r="D237" s="46">
        <v>13</v>
      </c>
      <c r="E237" s="46"/>
      <c r="F237" s="46">
        <f t="shared" si="16"/>
        <v>1.7016960206944713</v>
      </c>
      <c r="G237" s="46"/>
      <c r="H237" s="46">
        <f t="shared" si="17"/>
        <v>-0.1305261922200516</v>
      </c>
      <c r="I237" s="46">
        <f t="shared" si="18"/>
        <v>0.9914448613738104</v>
      </c>
      <c r="J237" s="46">
        <f t="shared" si="19"/>
        <v>-0.0652630961100258</v>
      </c>
      <c r="K237" s="46">
        <f t="shared" si="20"/>
        <v>0.4957224306869052</v>
      </c>
      <c r="L237" s="46">
        <f t="shared" si="21"/>
        <v>-0.16719234056181612</v>
      </c>
      <c r="M237" s="46">
        <f t="shared" si="22"/>
        <v>1.2699519084385587</v>
      </c>
      <c r="N237" s="47">
        <f t="shared" si="23"/>
        <v>-0.18406227634233904</v>
      </c>
      <c r="O237" s="46">
        <f t="shared" si="24"/>
        <v>19.400000000000002</v>
      </c>
      <c r="P237" s="46"/>
      <c r="Q237" s="46">
        <f t="shared" si="25"/>
        <v>0.5279637696486573</v>
      </c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1:36" s="14" customFormat="1" ht="12.75">
      <c r="A238" s="46">
        <v>0.0194</v>
      </c>
      <c r="B238" s="46">
        <f t="shared" si="15"/>
        <v>0.7120260459909964</v>
      </c>
      <c r="C238" s="46">
        <f aca="true" t="shared" si="26" ref="C238:C301">A238*10^3</f>
        <v>19.400000000000002</v>
      </c>
      <c r="D238" s="46">
        <v>14</v>
      </c>
      <c r="E238" s="46"/>
      <c r="F238" s="46">
        <f t="shared" si="16"/>
        <v>1.832595714594046</v>
      </c>
      <c r="G238" s="46"/>
      <c r="H238" s="46">
        <f t="shared" si="17"/>
        <v>-0.25881904510252063</v>
      </c>
      <c r="I238" s="46">
        <f t="shared" si="18"/>
        <v>0.9659258262890683</v>
      </c>
      <c r="J238" s="46">
        <f t="shared" si="19"/>
        <v>-0.12940952255126031</v>
      </c>
      <c r="K238" s="46">
        <f t="shared" si="20"/>
        <v>0.48296291314453416</v>
      </c>
      <c r="L238" s="46">
        <f t="shared" si="21"/>
        <v>-0.33152397382214516</v>
      </c>
      <c r="M238" s="46">
        <f t="shared" si="22"/>
        <v>1.2372643142313808</v>
      </c>
      <c r="N238" s="47">
        <f t="shared" si="23"/>
        <v>-0.15450849718747395</v>
      </c>
      <c r="O238" s="46">
        <f t="shared" si="24"/>
        <v>19.5</v>
      </c>
      <c r="P238" s="46"/>
      <c r="Q238" s="46">
        <f t="shared" si="25"/>
        <v>0.6002010830352977</v>
      </c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1:36" s="14" customFormat="1" ht="12.75">
      <c r="A239" s="46">
        <v>0.0195</v>
      </c>
      <c r="B239" s="46">
        <f t="shared" si="15"/>
        <v>0.7547095802227717</v>
      </c>
      <c r="C239" s="46">
        <f t="shared" si="26"/>
        <v>19.5</v>
      </c>
      <c r="D239" s="46">
        <v>15</v>
      </c>
      <c r="E239" s="46"/>
      <c r="F239" s="46">
        <f t="shared" si="16"/>
        <v>1.9634954084936205</v>
      </c>
      <c r="G239" s="46"/>
      <c r="H239" s="46">
        <f t="shared" si="17"/>
        <v>-0.3826834323650895</v>
      </c>
      <c r="I239" s="46">
        <f t="shared" si="18"/>
        <v>0.9238795325112868</v>
      </c>
      <c r="J239" s="46">
        <f t="shared" si="19"/>
        <v>-0.19134171618254475</v>
      </c>
      <c r="K239" s="46">
        <f t="shared" si="20"/>
        <v>0.4619397662556434</v>
      </c>
      <c r="L239" s="46">
        <f t="shared" si="21"/>
        <v>-0.4901831399745668</v>
      </c>
      <c r="M239" s="46">
        <f t="shared" si="22"/>
        <v>1.1834067845732295</v>
      </c>
      <c r="N239" s="47">
        <f t="shared" si="23"/>
        <v>-0.1243449435824278</v>
      </c>
      <c r="O239" s="46">
        <f t="shared" si="24"/>
        <v>19.599999999999998</v>
      </c>
      <c r="P239" s="46"/>
      <c r="Q239" s="46">
        <f t="shared" si="25"/>
        <v>0.6700696769529899</v>
      </c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1:36" s="14" customFormat="1" ht="12.75">
      <c r="A240" s="46">
        <v>0.0196</v>
      </c>
      <c r="B240" s="46">
        <f t="shared" si="15"/>
        <v>0.7944146205354177</v>
      </c>
      <c r="C240" s="46">
        <f t="shared" si="26"/>
        <v>19.599999999999998</v>
      </c>
      <c r="D240" s="46">
        <v>16</v>
      </c>
      <c r="E240" s="46"/>
      <c r="F240" s="46">
        <f t="shared" si="16"/>
        <v>2.0943951023931953</v>
      </c>
      <c r="G240" s="46"/>
      <c r="H240" s="46">
        <f t="shared" si="17"/>
        <v>-0.4999999999999998</v>
      </c>
      <c r="I240" s="46">
        <f t="shared" si="18"/>
        <v>0.8660254037844387</v>
      </c>
      <c r="J240" s="46">
        <f t="shared" si="19"/>
        <v>-0.2499999999999999</v>
      </c>
      <c r="K240" s="46">
        <f t="shared" si="20"/>
        <v>0.43301270189221935</v>
      </c>
      <c r="L240" s="46">
        <f t="shared" si="21"/>
        <v>-0.640455136697582</v>
      </c>
      <c r="M240" s="46">
        <f t="shared" si="22"/>
        <v>1.1093008367286834</v>
      </c>
      <c r="N240" s="47">
        <f t="shared" si="23"/>
        <v>-0.0936906572928629</v>
      </c>
      <c r="O240" s="46">
        <f t="shared" si="24"/>
        <v>19.7</v>
      </c>
      <c r="P240" s="46"/>
      <c r="Q240" s="46">
        <f t="shared" si="25"/>
        <v>0.7372938119814648</v>
      </c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1:36" s="14" customFormat="1" ht="12.75">
      <c r="A241" s="46">
        <v>0.0197</v>
      </c>
      <c r="B241" s="46">
        <f t="shared" si="15"/>
        <v>0.8309844692743277</v>
      </c>
      <c r="C241" s="46">
        <f t="shared" si="26"/>
        <v>19.7</v>
      </c>
      <c r="D241" s="46">
        <v>17</v>
      </c>
      <c r="E241" s="46"/>
      <c r="F241" s="46">
        <f t="shared" si="16"/>
        <v>2.2252947962927703</v>
      </c>
      <c r="G241" s="46"/>
      <c r="H241" s="46">
        <f t="shared" si="17"/>
        <v>-0.6087614290087207</v>
      </c>
      <c r="I241" s="46">
        <f t="shared" si="18"/>
        <v>0.7933533402912352</v>
      </c>
      <c r="J241" s="46">
        <f t="shared" si="19"/>
        <v>-0.30438071450436033</v>
      </c>
      <c r="K241" s="46">
        <f t="shared" si="20"/>
        <v>0.3966766701456176</v>
      </c>
      <c r="L241" s="46">
        <f t="shared" si="21"/>
        <v>-0.7797687684639916</v>
      </c>
      <c r="M241" s="46">
        <f t="shared" si="22"/>
        <v>1.0162144440114131</v>
      </c>
      <c r="N241" s="47">
        <f t="shared" si="23"/>
        <v>-0.062666616782152</v>
      </c>
      <c r="O241" s="46">
        <f t="shared" si="24"/>
        <v>19.8</v>
      </c>
      <c r="P241" s="46"/>
      <c r="Q241" s="46">
        <f t="shared" si="25"/>
        <v>0.8016081851715529</v>
      </c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1:36" s="14" customFormat="1" ht="12.75">
      <c r="A242" s="46">
        <v>0.0198</v>
      </c>
      <c r="B242" s="46">
        <f t="shared" si="15"/>
        <v>0.8642748019537049</v>
      </c>
      <c r="C242" s="46">
        <f t="shared" si="26"/>
        <v>19.8</v>
      </c>
      <c r="D242" s="46">
        <v>18</v>
      </c>
      <c r="E242" s="46"/>
      <c r="F242" s="46">
        <f t="shared" si="16"/>
        <v>2.356194490192345</v>
      </c>
      <c r="G242" s="46"/>
      <c r="H242" s="46">
        <f t="shared" si="17"/>
        <v>-0.7071067811865475</v>
      </c>
      <c r="I242" s="46">
        <f t="shared" si="18"/>
        <v>0.7071067811865476</v>
      </c>
      <c r="J242" s="46">
        <f t="shared" si="19"/>
        <v>-0.35355339059327373</v>
      </c>
      <c r="K242" s="46">
        <f t="shared" si="20"/>
        <v>0.3535533905932738</v>
      </c>
      <c r="L242" s="46">
        <f t="shared" si="21"/>
        <v>-0.9057403404092355</v>
      </c>
      <c r="M242" s="46">
        <f t="shared" si="22"/>
        <v>0.9057403404092356</v>
      </c>
      <c r="N242" s="47">
        <f t="shared" si="23"/>
        <v>-0.031395259764656756</v>
      </c>
      <c r="O242" s="46">
        <f t="shared" si="24"/>
        <v>19.900000000000002</v>
      </c>
      <c r="P242" s="46"/>
      <c r="Q242" s="46">
        <f t="shared" si="25"/>
        <v>0.8627589770747114</v>
      </c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1:36" s="14" customFormat="1" ht="12.75">
      <c r="A243" s="46">
        <v>0.0199</v>
      </c>
      <c r="B243" s="46">
        <f t="shared" si="15"/>
        <v>0.8941542368393681</v>
      </c>
      <c r="C243" s="46">
        <f t="shared" si="26"/>
        <v>19.900000000000002</v>
      </c>
      <c r="D243" s="46">
        <v>19</v>
      </c>
      <c r="E243" s="46"/>
      <c r="F243" s="46">
        <f t="shared" si="16"/>
        <v>2.4870941840919194</v>
      </c>
      <c r="G243" s="46"/>
      <c r="H243" s="46">
        <f t="shared" si="17"/>
        <v>-0.793353340291235</v>
      </c>
      <c r="I243" s="46">
        <f t="shared" si="18"/>
        <v>0.6087614290087209</v>
      </c>
      <c r="J243" s="46">
        <f t="shared" si="19"/>
        <v>-0.3966766701456175</v>
      </c>
      <c r="K243" s="46">
        <f t="shared" si="20"/>
        <v>0.30438071450436044</v>
      </c>
      <c r="L243" s="46">
        <f t="shared" si="21"/>
        <v>-1.0162144440114131</v>
      </c>
      <c r="M243" s="46">
        <f t="shared" si="22"/>
        <v>0.7797687684639918</v>
      </c>
      <c r="N243" s="47">
        <f t="shared" si="23"/>
        <v>-2.45029690981724E-16</v>
      </c>
      <c r="O243" s="46">
        <f t="shared" si="24"/>
        <v>20</v>
      </c>
      <c r="P243" s="46"/>
      <c r="Q243" s="46">
        <f t="shared" si="25"/>
        <v>0.9205048534524399</v>
      </c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1:36" s="14" customFormat="1" ht="12.75">
      <c r="A244" s="46">
        <v>0.02</v>
      </c>
      <c r="B244" s="46">
        <f t="shared" si="15"/>
        <v>0.9205048534524402</v>
      </c>
      <c r="C244" s="46">
        <f t="shared" si="26"/>
        <v>20</v>
      </c>
      <c r="D244" s="46">
        <v>20</v>
      </c>
      <c r="E244" s="46"/>
      <c r="F244" s="46">
        <f t="shared" si="16"/>
        <v>2.6179938779914944</v>
      </c>
      <c r="G244" s="46"/>
      <c r="H244" s="46">
        <f t="shared" si="17"/>
        <v>-0.8660254037844387</v>
      </c>
      <c r="I244" s="46">
        <f t="shared" si="18"/>
        <v>0.49999999999999994</v>
      </c>
      <c r="J244" s="46">
        <f t="shared" si="19"/>
        <v>-0.43301270189221935</v>
      </c>
      <c r="K244" s="46">
        <f t="shared" si="20"/>
        <v>0.24999999999999997</v>
      </c>
      <c r="L244" s="46">
        <f t="shared" si="21"/>
        <v>-1.1093008367286834</v>
      </c>
      <c r="M244" s="46">
        <f t="shared" si="22"/>
        <v>0.6404551366975823</v>
      </c>
      <c r="N244" s="47">
        <f t="shared" si="23"/>
        <v>0.031395259764656264</v>
      </c>
      <c r="O244" s="46">
        <f t="shared" si="24"/>
        <v>20.1</v>
      </c>
      <c r="P244" s="46"/>
      <c r="Q244" s="46">
        <f t="shared" si="25"/>
        <v>0.974617917712257</v>
      </c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1:36" s="14" customFormat="1" ht="12.75">
      <c r="A245" s="46">
        <v>0.0201</v>
      </c>
      <c r="B245" s="46">
        <f t="shared" si="15"/>
        <v>0.9432226579476007</v>
      </c>
      <c r="C245" s="46">
        <f t="shared" si="26"/>
        <v>20.1</v>
      </c>
      <c r="D245" s="46">
        <v>21</v>
      </c>
      <c r="E245" s="46"/>
      <c r="F245" s="46">
        <f t="shared" si="16"/>
        <v>2.748893571891069</v>
      </c>
      <c r="G245" s="46"/>
      <c r="H245" s="46">
        <f t="shared" si="17"/>
        <v>-0.9238795325112867</v>
      </c>
      <c r="I245" s="46">
        <f t="shared" si="18"/>
        <v>0.3826834323650899</v>
      </c>
      <c r="J245" s="46">
        <f t="shared" si="19"/>
        <v>-0.46193976625564337</v>
      </c>
      <c r="K245" s="46">
        <f t="shared" si="20"/>
        <v>0.19134171618254495</v>
      </c>
      <c r="L245" s="46">
        <f t="shared" si="21"/>
        <v>-1.1834067845732292</v>
      </c>
      <c r="M245" s="46">
        <f t="shared" si="22"/>
        <v>0.4901831399745673</v>
      </c>
      <c r="N245" s="47">
        <f t="shared" si="23"/>
        <v>0.06266661678215152</v>
      </c>
      <c r="O245" s="46">
        <f t="shared" si="24"/>
        <v>20.2</v>
      </c>
      <c r="P245" s="46"/>
      <c r="Q245" s="46">
        <f t="shared" si="25"/>
        <v>1.0248846103114366</v>
      </c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1:36" s="14" customFormat="1" ht="12.75">
      <c r="A246" s="46">
        <v>0.0202</v>
      </c>
      <c r="B246" s="46">
        <f t="shared" si="15"/>
        <v>0.962217993529285</v>
      </c>
      <c r="C246" s="46">
        <f t="shared" si="26"/>
        <v>20.2</v>
      </c>
      <c r="D246" s="46">
        <v>22</v>
      </c>
      <c r="E246" s="46"/>
      <c r="F246" s="46">
        <f t="shared" si="16"/>
        <v>2.8797932657906435</v>
      </c>
      <c r="G246" s="46"/>
      <c r="H246" s="46">
        <f t="shared" si="17"/>
        <v>-0.9659258262890682</v>
      </c>
      <c r="I246" s="46">
        <f t="shared" si="18"/>
        <v>0.258819045102521</v>
      </c>
      <c r="J246" s="46">
        <f t="shared" si="19"/>
        <v>-0.4829629131445341</v>
      </c>
      <c r="K246" s="46">
        <f t="shared" si="20"/>
        <v>0.1294095225512605</v>
      </c>
      <c r="L246" s="46">
        <f t="shared" si="21"/>
        <v>-1.2372643142313808</v>
      </c>
      <c r="M246" s="46">
        <f t="shared" si="22"/>
        <v>0.33152397382214566</v>
      </c>
      <c r="N246" s="47">
        <f t="shared" si="23"/>
        <v>0.09369065729286155</v>
      </c>
      <c r="O246" s="46">
        <f t="shared" si="24"/>
        <v>20.299999999999997</v>
      </c>
      <c r="P246" s="46"/>
      <c r="Q246" s="46">
        <f t="shared" si="25"/>
        <v>1.071106551578957</v>
      </c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1:36" s="14" customFormat="1" ht="12.75">
      <c r="A247" s="46">
        <v>0.0203</v>
      </c>
      <c r="B247" s="46">
        <f t="shared" si="15"/>
        <v>0.9774158942860955</v>
      </c>
      <c r="C247" s="46">
        <f t="shared" si="26"/>
        <v>20.299999999999997</v>
      </c>
      <c r="D247" s="46">
        <v>23</v>
      </c>
      <c r="E247" s="46"/>
      <c r="F247" s="46">
        <f t="shared" si="16"/>
        <v>3.010692959690218</v>
      </c>
      <c r="G247" s="46"/>
      <c r="H247" s="46">
        <f t="shared" si="17"/>
        <v>-0.9914448613738104</v>
      </c>
      <c r="I247" s="46">
        <f t="shared" si="18"/>
        <v>0.130526192220052</v>
      </c>
      <c r="J247" s="46">
        <f t="shared" si="19"/>
        <v>-0.4957224306869052</v>
      </c>
      <c r="K247" s="46">
        <f t="shared" si="20"/>
        <v>0.065263096110026</v>
      </c>
      <c r="L247" s="46">
        <f t="shared" si="21"/>
        <v>-1.2699519084385587</v>
      </c>
      <c r="M247" s="46">
        <f t="shared" si="22"/>
        <v>0.16719234056181662</v>
      </c>
      <c r="N247" s="47">
        <f t="shared" si="23"/>
        <v>0.12434494358242819</v>
      </c>
      <c r="O247" s="46">
        <f t="shared" si="24"/>
        <v>20.400000000000002</v>
      </c>
      <c r="P247" s="46"/>
      <c r="Q247" s="46">
        <f t="shared" si="25"/>
        <v>1.1131013246294343</v>
      </c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1:36" s="14" customFormat="1" ht="12.75">
      <c r="A248" s="46">
        <v>0.0204</v>
      </c>
      <c r="B248" s="46">
        <f t="shared" si="15"/>
        <v>0.9887563810470061</v>
      </c>
      <c r="C248" s="46">
        <f t="shared" si="26"/>
        <v>20.400000000000002</v>
      </c>
      <c r="D248" s="46">
        <v>24</v>
      </c>
      <c r="E248" s="46"/>
      <c r="F248" s="46">
        <f t="shared" si="16"/>
        <v>3.141592653589793</v>
      </c>
      <c r="G248" s="46"/>
      <c r="H248" s="46">
        <f t="shared" si="17"/>
        <v>-1</v>
      </c>
      <c r="I248" s="46">
        <f t="shared" si="18"/>
        <v>1.22514845490862E-16</v>
      </c>
      <c r="J248" s="46">
        <f t="shared" si="19"/>
        <v>-0.5</v>
      </c>
      <c r="K248" s="46">
        <f t="shared" si="20"/>
        <v>6.1257422745431E-17</v>
      </c>
      <c r="L248" s="46">
        <f t="shared" si="21"/>
        <v>-1.2809102733951647</v>
      </c>
      <c r="M248" s="46">
        <f t="shared" si="22"/>
        <v>1.5693052423266642E-16</v>
      </c>
      <c r="N248" s="47">
        <f t="shared" si="23"/>
        <v>0.1545084971874743</v>
      </c>
      <c r="O248" s="46">
        <f t="shared" si="24"/>
        <v>20.5</v>
      </c>
      <c r="P248" s="46"/>
      <c r="Q248" s="46">
        <f t="shared" si="25"/>
        <v>1.15070319527922</v>
      </c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1:36" s="14" customFormat="1" ht="12.75">
      <c r="A249" s="46">
        <v>0.0205</v>
      </c>
      <c r="B249" s="46">
        <f t="shared" si="15"/>
        <v>0.9961946980917457</v>
      </c>
      <c r="C249" s="46">
        <f t="shared" si="26"/>
        <v>20.5</v>
      </c>
      <c r="D249" s="46">
        <v>25</v>
      </c>
      <c r="E249" s="46"/>
      <c r="F249" s="46">
        <f t="shared" si="16"/>
        <v>3.272492347489368</v>
      </c>
      <c r="G249" s="46"/>
      <c r="H249" s="46">
        <f t="shared" si="17"/>
        <v>-0.9914448613738104</v>
      </c>
      <c r="I249" s="46">
        <f t="shared" si="18"/>
        <v>-0.13052619222005177</v>
      </c>
      <c r="J249" s="46">
        <f t="shared" si="19"/>
        <v>-0.4957224306869052</v>
      </c>
      <c r="K249" s="46">
        <f t="shared" si="20"/>
        <v>-0.06526309611002588</v>
      </c>
      <c r="L249" s="46">
        <f t="shared" si="21"/>
        <v>-1.2699519084385587</v>
      </c>
      <c r="M249" s="46">
        <f t="shared" si="22"/>
        <v>-0.16719234056181634</v>
      </c>
      <c r="N249" s="47">
        <f t="shared" si="23"/>
        <v>0.1840622763423394</v>
      </c>
      <c r="O249" s="46">
        <f t="shared" si="24"/>
        <v>20.6</v>
      </c>
      <c r="P249" s="46"/>
      <c r="Q249" s="46">
        <f t="shared" si="25"/>
        <v>1.1837637661235225</v>
      </c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1:36" s="14" customFormat="1" ht="12.75">
      <c r="A250" s="46">
        <v>0.0206</v>
      </c>
      <c r="B250" s="46">
        <f t="shared" si="15"/>
        <v>0.9997014897811831</v>
      </c>
      <c r="C250" s="46">
        <f t="shared" si="26"/>
        <v>20.6</v>
      </c>
      <c r="D250" s="46">
        <v>26</v>
      </c>
      <c r="E250" s="46"/>
      <c r="F250" s="46">
        <f t="shared" si="16"/>
        <v>3.4033920413889427</v>
      </c>
      <c r="G250" s="46"/>
      <c r="H250" s="46">
        <f t="shared" si="17"/>
        <v>-0.9659258262890683</v>
      </c>
      <c r="I250" s="46">
        <f t="shared" si="18"/>
        <v>-0.2588190451025208</v>
      </c>
      <c r="J250" s="46">
        <f t="shared" si="19"/>
        <v>-0.48296291314453416</v>
      </c>
      <c r="K250" s="46">
        <f t="shared" si="20"/>
        <v>-0.1294095225512604</v>
      </c>
      <c r="L250" s="46">
        <f t="shared" si="21"/>
        <v>-1.2372643142313808</v>
      </c>
      <c r="M250" s="46">
        <f t="shared" si="22"/>
        <v>-0.3315239738221454</v>
      </c>
      <c r="N250" s="47">
        <f t="shared" si="23"/>
        <v>0.21288964578253658</v>
      </c>
      <c r="O250" s="46">
        <f t="shared" si="24"/>
        <v>20.7</v>
      </c>
      <c r="P250" s="46"/>
      <c r="Q250" s="46">
        <f t="shared" si="25"/>
        <v>1.2121525621931577</v>
      </c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1:36" s="14" customFormat="1" ht="12.75">
      <c r="A251" s="46">
        <v>0.0207</v>
      </c>
      <c r="B251" s="46">
        <f aca="true" t="shared" si="27" ref="B251:B314">IF(A251&lt;$H$100,R*SIN(w*A251+$H$102),NA())</f>
        <v>0.9992629164106211</v>
      </c>
      <c r="C251" s="46">
        <f t="shared" si="26"/>
        <v>20.7</v>
      </c>
      <c r="D251" s="46">
        <v>27</v>
      </c>
      <c r="E251" s="46"/>
      <c r="F251" s="46">
        <f t="shared" si="16"/>
        <v>3.5342917352885173</v>
      </c>
      <c r="G251" s="46"/>
      <c r="H251" s="46">
        <f t="shared" si="17"/>
        <v>-0.9238795325112868</v>
      </c>
      <c r="I251" s="46">
        <f t="shared" si="18"/>
        <v>-0.38268343236508967</v>
      </c>
      <c r="J251" s="46">
        <f t="shared" si="19"/>
        <v>-0.4619397662556434</v>
      </c>
      <c r="K251" s="46">
        <f t="shared" si="20"/>
        <v>-0.19134171618254484</v>
      </c>
      <c r="L251" s="46">
        <f t="shared" si="21"/>
        <v>-1.1834067845732295</v>
      </c>
      <c r="M251" s="46">
        <f t="shared" si="22"/>
        <v>-0.49018313997456703</v>
      </c>
      <c r="N251" s="47">
        <f t="shared" si="23"/>
        <v>0.24087683705085772</v>
      </c>
      <c r="O251" s="46">
        <f t="shared" si="24"/>
        <v>20.8</v>
      </c>
      <c r="P251" s="46"/>
      <c r="Q251" s="46">
        <f t="shared" si="25"/>
        <v>1.235757545879646</v>
      </c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1:36" s="14" customFormat="1" ht="12.75">
      <c r="A252" s="46">
        <v>0.0208</v>
      </c>
      <c r="B252" s="46">
        <f t="shared" si="27"/>
        <v>0.9948807088287882</v>
      </c>
      <c r="C252" s="46">
        <f t="shared" si="26"/>
        <v>20.8</v>
      </c>
      <c r="D252" s="46">
        <v>28</v>
      </c>
      <c r="E252" s="46"/>
      <c r="F252" s="46">
        <f t="shared" si="16"/>
        <v>3.665191429188092</v>
      </c>
      <c r="G252" s="46"/>
      <c r="H252" s="46">
        <f t="shared" si="17"/>
        <v>-0.8660254037844388</v>
      </c>
      <c r="I252" s="46">
        <f t="shared" si="18"/>
        <v>-0.4999999999999997</v>
      </c>
      <c r="J252" s="46">
        <f t="shared" si="19"/>
        <v>-0.4330127018922194</v>
      </c>
      <c r="K252" s="46">
        <f t="shared" si="20"/>
        <v>-0.24999999999999986</v>
      </c>
      <c r="L252" s="46">
        <f t="shared" si="21"/>
        <v>-1.1093008367286834</v>
      </c>
      <c r="M252" s="46">
        <f t="shared" si="22"/>
        <v>-0.640455136697582</v>
      </c>
      <c r="N252" s="47">
        <f t="shared" si="23"/>
        <v>0.2679133974894982</v>
      </c>
      <c r="O252" s="46">
        <f t="shared" si="24"/>
        <v>20.9</v>
      </c>
      <c r="P252" s="46"/>
      <c r="Q252" s="46">
        <f t="shared" si="25"/>
        <v>1.2544855590964676</v>
      </c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1:36" s="14" customFormat="1" ht="12.75">
      <c r="A253" s="46">
        <v>0.0209</v>
      </c>
      <c r="B253" s="46">
        <f t="shared" si="27"/>
        <v>0.9865721616069695</v>
      </c>
      <c r="C253" s="46">
        <f t="shared" si="26"/>
        <v>20.9</v>
      </c>
      <c r="D253" s="46">
        <v>29</v>
      </c>
      <c r="E253" s="46"/>
      <c r="F253" s="46">
        <f t="shared" si="16"/>
        <v>3.796091123087667</v>
      </c>
      <c r="G253" s="46"/>
      <c r="H253" s="46">
        <f t="shared" si="17"/>
        <v>-0.7933533402912352</v>
      </c>
      <c r="I253" s="46">
        <f t="shared" si="18"/>
        <v>-0.6087614290087207</v>
      </c>
      <c r="J253" s="46">
        <f t="shared" si="19"/>
        <v>-0.3966766701456176</v>
      </c>
      <c r="K253" s="46">
        <f t="shared" si="20"/>
        <v>-0.30438071450436033</v>
      </c>
      <c r="L253" s="46">
        <f t="shared" si="21"/>
        <v>-1.0162144440114131</v>
      </c>
      <c r="M253" s="46">
        <f t="shared" si="22"/>
        <v>-0.7797687684639916</v>
      </c>
      <c r="N253" s="47">
        <f t="shared" si="23"/>
        <v>0.29389262614623707</v>
      </c>
      <c r="O253" s="46">
        <f t="shared" si="24"/>
        <v>21</v>
      </c>
      <c r="P253" s="46"/>
      <c r="Q253" s="46">
        <f t="shared" si="25"/>
        <v>1.268262690931472</v>
      </c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1:36" s="14" customFormat="1" ht="12.75">
      <c r="A254" s="46">
        <v>0.021</v>
      </c>
      <c r="B254" s="46">
        <f t="shared" si="27"/>
        <v>0.9743700647852349</v>
      </c>
      <c r="C254" s="46">
        <f t="shared" si="26"/>
        <v>21</v>
      </c>
      <c r="D254" s="46">
        <v>30</v>
      </c>
      <c r="E254" s="46"/>
      <c r="F254" s="46">
        <f t="shared" si="16"/>
        <v>3.926990816987241</v>
      </c>
      <c r="G254" s="46"/>
      <c r="H254" s="46">
        <f t="shared" si="17"/>
        <v>-0.7071067811865479</v>
      </c>
      <c r="I254" s="46">
        <f t="shared" si="18"/>
        <v>-0.7071067811865471</v>
      </c>
      <c r="J254" s="46">
        <f t="shared" si="19"/>
        <v>-0.35355339059327395</v>
      </c>
      <c r="K254" s="46">
        <f t="shared" si="20"/>
        <v>-0.35355339059327356</v>
      </c>
      <c r="L254" s="46">
        <f t="shared" si="21"/>
        <v>-0.905740340409236</v>
      </c>
      <c r="M254" s="46">
        <f t="shared" si="22"/>
        <v>-0.905740340409235</v>
      </c>
      <c r="N254" s="47">
        <f t="shared" si="23"/>
        <v>0.3187119948743452</v>
      </c>
      <c r="O254" s="46">
        <f t="shared" si="24"/>
        <v>21.1</v>
      </c>
      <c r="P254" s="46"/>
      <c r="Q254" s="46">
        <f t="shared" si="25"/>
        <v>1.2770345693394782</v>
      </c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1:36" s="14" customFormat="1" ht="12.75">
      <c r="A255" s="46">
        <v>0.0211</v>
      </c>
      <c r="B255" s="46">
        <f t="shared" si="27"/>
        <v>0.9583225744651329</v>
      </c>
      <c r="C255" s="46">
        <f t="shared" si="26"/>
        <v>21.1</v>
      </c>
      <c r="D255" s="46">
        <v>31</v>
      </c>
      <c r="E255" s="46"/>
      <c r="F255" s="46">
        <f t="shared" si="16"/>
        <v>4.057890510886816</v>
      </c>
      <c r="G255" s="46"/>
      <c r="H255" s="46">
        <f t="shared" si="17"/>
        <v>-0.6087614290087209</v>
      </c>
      <c r="I255" s="46">
        <f t="shared" si="18"/>
        <v>-0.7933533402912349</v>
      </c>
      <c r="J255" s="46">
        <f t="shared" si="19"/>
        <v>-0.30438071450436044</v>
      </c>
      <c r="K255" s="46">
        <f t="shared" si="20"/>
        <v>-0.39667667014561747</v>
      </c>
      <c r="L255" s="46">
        <f t="shared" si="21"/>
        <v>-0.7797687684639918</v>
      </c>
      <c r="M255" s="46">
        <f t="shared" si="22"/>
        <v>-1.016214444011413</v>
      </c>
      <c r="N255" s="47">
        <f t="shared" si="23"/>
        <v>0.34227355296434453</v>
      </c>
      <c r="O255" s="46">
        <f t="shared" si="24"/>
        <v>21.2</v>
      </c>
      <c r="P255" s="46"/>
      <c r="Q255" s="46">
        <f t="shared" si="25"/>
        <v>1.2807665757239002</v>
      </c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1:36" s="14" customFormat="1" ht="12.75">
      <c r="A256" s="46">
        <v>0.0212</v>
      </c>
      <c r="B256" s="46">
        <f t="shared" si="27"/>
        <v>0.9384930227595557</v>
      </c>
      <c r="C256" s="46">
        <f t="shared" si="26"/>
        <v>21.2</v>
      </c>
      <c r="D256" s="46">
        <v>32</v>
      </c>
      <c r="E256" s="46"/>
      <c r="F256" s="46">
        <f t="shared" si="16"/>
        <v>4.1887902047863905</v>
      </c>
      <c r="G256" s="46"/>
      <c r="H256" s="46">
        <f t="shared" si="17"/>
        <v>-0.5000000000000004</v>
      </c>
      <c r="I256" s="46">
        <f t="shared" si="18"/>
        <v>-0.8660254037844384</v>
      </c>
      <c r="J256" s="46">
        <f t="shared" si="19"/>
        <v>-0.2500000000000002</v>
      </c>
      <c r="K256" s="46">
        <f t="shared" si="20"/>
        <v>-0.4330127018922192</v>
      </c>
      <c r="L256" s="46">
        <f t="shared" si="21"/>
        <v>-0.6404551366975829</v>
      </c>
      <c r="M256" s="46">
        <f t="shared" si="22"/>
        <v>-1.109300836728683</v>
      </c>
      <c r="N256" s="47">
        <f t="shared" si="23"/>
        <v>0.36448431371070583</v>
      </c>
      <c r="O256" s="46">
        <f t="shared" si="24"/>
        <v>21.3</v>
      </c>
      <c r="P256" s="46"/>
      <c r="Q256" s="46">
        <f t="shared" si="25"/>
        <v>1.2794439815605305</v>
      </c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1:36" s="14" customFormat="1" ht="12.75">
      <c r="A257" s="46">
        <v>0.0213</v>
      </c>
      <c r="B257" s="46">
        <f t="shared" si="27"/>
        <v>0.9149596678498247</v>
      </c>
      <c r="C257" s="46">
        <f t="shared" si="26"/>
        <v>21.3</v>
      </c>
      <c r="D257" s="46">
        <v>33</v>
      </c>
      <c r="E257" s="46"/>
      <c r="F257" s="46">
        <f t="shared" si="16"/>
        <v>4.319689898685966</v>
      </c>
      <c r="G257" s="46"/>
      <c r="H257" s="46">
        <f aca="true" t="shared" si="28" ref="H257:H264">R*COS(F257)</f>
        <v>-0.3826834323650895</v>
      </c>
      <c r="I257" s="46">
        <f aca="true" t="shared" si="29" ref="I257:I264">R*SIN(F257)</f>
        <v>-0.9238795325112868</v>
      </c>
      <c r="J257" s="46">
        <f t="shared" si="19"/>
        <v>-0.19134171618254475</v>
      </c>
      <c r="K257" s="46">
        <f t="shared" si="20"/>
        <v>-0.4619397662556434</v>
      </c>
      <c r="L257" s="46">
        <f t="shared" si="21"/>
        <v>-0.4901831399745668</v>
      </c>
      <c r="M257" s="46">
        <f t="shared" si="22"/>
        <v>-1.1834067845732295</v>
      </c>
      <c r="N257" s="47">
        <f t="shared" si="23"/>
        <v>0.38525662138789457</v>
      </c>
      <c r="O257" s="46">
        <f t="shared" si="24"/>
        <v>21.4</v>
      </c>
      <c r="P257" s="46"/>
      <c r="Q257" s="46">
        <f t="shared" si="25"/>
        <v>1.273072006524296</v>
      </c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1:36" s="14" customFormat="1" ht="12.75">
      <c r="A258" s="46">
        <v>0.0214</v>
      </c>
      <c r="B258" s="46">
        <f t="shared" si="27"/>
        <v>0.8878153851364013</v>
      </c>
      <c r="C258" s="46">
        <f t="shared" si="26"/>
        <v>21.4</v>
      </c>
      <c r="D258" s="46">
        <v>34</v>
      </c>
      <c r="E258" s="46"/>
      <c r="F258" s="46">
        <f t="shared" si="16"/>
        <v>4.4505895925855405</v>
      </c>
      <c r="G258" s="46"/>
      <c r="H258" s="46">
        <f t="shared" si="28"/>
        <v>-0.25881904510252063</v>
      </c>
      <c r="I258" s="46">
        <f t="shared" si="29"/>
        <v>-0.9659258262890683</v>
      </c>
      <c r="J258" s="46">
        <f t="shared" si="19"/>
        <v>-0.12940952255126031</v>
      </c>
      <c r="K258" s="46">
        <f t="shared" si="20"/>
        <v>-0.48296291314453416</v>
      </c>
      <c r="L258" s="46">
        <f t="shared" si="21"/>
        <v>-0.33152397382214516</v>
      </c>
      <c r="M258" s="46">
        <f t="shared" si="22"/>
        <v>-1.2372643142313808</v>
      </c>
      <c r="N258" s="47">
        <f t="shared" si="23"/>
        <v>0.40450849718747356</v>
      </c>
      <c r="O258" s="46">
        <f t="shared" si="24"/>
        <v>21.5</v>
      </c>
      <c r="P258" s="46"/>
      <c r="Q258" s="46">
        <f t="shared" si="25"/>
        <v>1.261675797889586</v>
      </c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1:36" s="14" customFormat="1" ht="12.75">
      <c r="A259" s="46">
        <v>0.0215</v>
      </c>
      <c r="B259" s="46">
        <f t="shared" si="27"/>
        <v>0.8571673007021126</v>
      </c>
      <c r="C259" s="46">
        <f t="shared" si="26"/>
        <v>21.5</v>
      </c>
      <c r="D259" s="46">
        <v>35</v>
      </c>
      <c r="E259" s="46"/>
      <c r="F259" s="46">
        <f t="shared" si="16"/>
        <v>4.581489286485115</v>
      </c>
      <c r="G259" s="46"/>
      <c r="H259" s="46">
        <f t="shared" si="28"/>
        <v>-0.13052619222005163</v>
      </c>
      <c r="I259" s="46">
        <f t="shared" si="29"/>
        <v>-0.9914448613738104</v>
      </c>
      <c r="J259" s="46">
        <f t="shared" si="19"/>
        <v>-0.06526309611002581</v>
      </c>
      <c r="K259" s="46">
        <f t="shared" si="20"/>
        <v>-0.4957224306869052</v>
      </c>
      <c r="L259" s="46">
        <f t="shared" si="21"/>
        <v>-0.16719234056181614</v>
      </c>
      <c r="M259" s="46">
        <f t="shared" si="22"/>
        <v>-1.2699519084385587</v>
      </c>
      <c r="N259" s="47">
        <f t="shared" si="23"/>
        <v>0.42216396275100776</v>
      </c>
      <c r="O259" s="46">
        <f t="shared" si="24"/>
        <v>21.6</v>
      </c>
      <c r="P259" s="46"/>
      <c r="Q259" s="46">
        <f t="shared" si="25"/>
        <v>1.2453003312854491</v>
      </c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1:36" s="14" customFormat="1" ht="12.75">
      <c r="A260" s="46">
        <v>0.0216</v>
      </c>
      <c r="B260" s="46">
        <f t="shared" si="27"/>
        <v>0.8231363685344414</v>
      </c>
      <c r="C260" s="46">
        <f t="shared" si="26"/>
        <v>21.6</v>
      </c>
      <c r="D260" s="46">
        <v>36</v>
      </c>
      <c r="E260" s="46"/>
      <c r="F260" s="46">
        <f t="shared" si="16"/>
        <v>4.71238898038469</v>
      </c>
      <c r="G260" s="46"/>
      <c r="H260" s="46">
        <f t="shared" si="28"/>
        <v>-1.83772268236293E-16</v>
      </c>
      <c r="I260" s="46">
        <f t="shared" si="29"/>
        <v>-1</v>
      </c>
      <c r="J260" s="46">
        <f t="shared" si="19"/>
        <v>-9.18861341181465E-17</v>
      </c>
      <c r="K260" s="46">
        <f t="shared" si="20"/>
        <v>-0.5</v>
      </c>
      <c r="L260" s="46">
        <f t="shared" si="21"/>
        <v>-2.3539578634899964E-16</v>
      </c>
      <c r="M260" s="46">
        <f t="shared" si="22"/>
        <v>-1.2809102733951647</v>
      </c>
      <c r="N260" s="47">
        <f t="shared" si="23"/>
        <v>0.4381533400219319</v>
      </c>
      <c r="O260" s="46">
        <f t="shared" si="24"/>
        <v>21.7</v>
      </c>
      <c r="P260" s="46"/>
      <c r="Q260" s="46">
        <f t="shared" si="25"/>
        <v>1.2240102331973335</v>
      </c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1:36" s="14" customFormat="1" ht="12.75">
      <c r="A261" s="46">
        <v>0.0217</v>
      </c>
      <c r="B261" s="46">
        <f t="shared" si="27"/>
        <v>0.7858568931754015</v>
      </c>
      <c r="C261" s="46">
        <f t="shared" si="26"/>
        <v>21.7</v>
      </c>
      <c r="D261" s="46">
        <v>37</v>
      </c>
      <c r="E261" s="46"/>
      <c r="F261" s="46">
        <f t="shared" si="16"/>
        <v>4.843288674284264</v>
      </c>
      <c r="G261" s="46"/>
      <c r="H261" s="46">
        <f t="shared" si="28"/>
        <v>0.13052619222005127</v>
      </c>
      <c r="I261" s="46">
        <f t="shared" si="29"/>
        <v>-0.9914448613738105</v>
      </c>
      <c r="J261" s="46">
        <f t="shared" si="19"/>
        <v>0.06526309611002563</v>
      </c>
      <c r="K261" s="46">
        <f t="shared" si="20"/>
        <v>-0.49572243068690525</v>
      </c>
      <c r="L261" s="46">
        <f t="shared" si="21"/>
        <v>0.1671923405618157</v>
      </c>
      <c r="M261" s="46">
        <f t="shared" si="22"/>
        <v>-1.2699519084385589</v>
      </c>
      <c r="N261" s="47">
        <f t="shared" si="23"/>
        <v>0.4524135262330098</v>
      </c>
      <c r="O261" s="46">
        <f t="shared" si="24"/>
        <v>21.8</v>
      </c>
      <c r="P261" s="46"/>
      <c r="Q261" s="46">
        <f t="shared" si="25"/>
        <v>1.1978895259158717</v>
      </c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1:36" s="14" customFormat="1" ht="12.75">
      <c r="A262" s="46">
        <v>0.0218</v>
      </c>
      <c r="B262" s="46">
        <f t="shared" si="27"/>
        <v>0.745475999682862</v>
      </c>
      <c r="C262" s="46">
        <f t="shared" si="26"/>
        <v>21.8</v>
      </c>
      <c r="D262" s="46">
        <v>38</v>
      </c>
      <c r="E262" s="46"/>
      <c r="F262" s="46">
        <f t="shared" si="16"/>
        <v>4.974188368183839</v>
      </c>
      <c r="G262" s="46"/>
      <c r="H262" s="46">
        <f t="shared" si="28"/>
        <v>0.2588190451025203</v>
      </c>
      <c r="I262" s="46">
        <f t="shared" si="29"/>
        <v>-0.9659258262890684</v>
      </c>
      <c r="J262" s="46">
        <f t="shared" si="19"/>
        <v>0.12940952255126015</v>
      </c>
      <c r="K262" s="46">
        <f t="shared" si="20"/>
        <v>-0.4829629131445342</v>
      </c>
      <c r="L262" s="46">
        <f t="shared" si="21"/>
        <v>0.3315239738221447</v>
      </c>
      <c r="M262" s="46">
        <f t="shared" si="22"/>
        <v>-1.237264314231381</v>
      </c>
      <c r="N262" s="47">
        <f t="shared" si="23"/>
        <v>0.4648882429441257</v>
      </c>
      <c r="O262" s="46">
        <f t="shared" si="24"/>
        <v>21.9</v>
      </c>
      <c r="P262" s="46"/>
      <c r="Q262" s="46">
        <f t="shared" si="25"/>
        <v>1.1670412959392882</v>
      </c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1:36" s="14" customFormat="1" ht="12.75">
      <c r="A263" s="46">
        <v>0.0219</v>
      </c>
      <c r="B263" s="46">
        <f t="shared" si="27"/>
        <v>0.7021530529951625</v>
      </c>
      <c r="C263" s="46">
        <f t="shared" si="26"/>
        <v>21.9</v>
      </c>
      <c r="D263" s="46">
        <v>39</v>
      </c>
      <c r="E263" s="46"/>
      <c r="F263" s="46">
        <f t="shared" si="16"/>
        <v>5.105088062083413</v>
      </c>
      <c r="G263" s="46"/>
      <c r="H263" s="46">
        <f t="shared" si="28"/>
        <v>0.38268343236508917</v>
      </c>
      <c r="I263" s="46">
        <f t="shared" si="29"/>
        <v>-0.923879532511287</v>
      </c>
      <c r="J263" s="46">
        <f t="shared" si="19"/>
        <v>0.19134171618254459</v>
      </c>
      <c r="K263" s="46">
        <f t="shared" si="20"/>
        <v>-0.4619397662556435</v>
      </c>
      <c r="L263" s="46">
        <f t="shared" si="21"/>
        <v>0.4901831399745664</v>
      </c>
      <c r="M263" s="46">
        <f t="shared" si="22"/>
        <v>-1.1834067845732295</v>
      </c>
      <c r="N263" s="47">
        <f t="shared" si="23"/>
        <v>0.4755282581475767</v>
      </c>
      <c r="O263" s="46">
        <f t="shared" si="24"/>
        <v>22</v>
      </c>
      <c r="P263" s="46"/>
      <c r="Q263" s="46">
        <f t="shared" si="25"/>
        <v>1.1315872871380843</v>
      </c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1:36" s="14" customFormat="1" ht="12.75">
      <c r="A264" s="46">
        <v>0.022</v>
      </c>
      <c r="B264" s="46">
        <f t="shared" si="27"/>
        <v>0.6560590289905076</v>
      </c>
      <c r="C264" s="46">
        <f t="shared" si="26"/>
        <v>22</v>
      </c>
      <c r="D264" s="46">
        <v>40</v>
      </c>
      <c r="E264" s="46"/>
      <c r="F264" s="46">
        <f t="shared" si="16"/>
        <v>5.235987755982989</v>
      </c>
      <c r="G264" s="46"/>
      <c r="H264" s="46">
        <f t="shared" si="28"/>
        <v>0.5000000000000001</v>
      </c>
      <c r="I264" s="46">
        <f t="shared" si="29"/>
        <v>-0.8660254037844386</v>
      </c>
      <c r="J264" s="46">
        <f t="shared" si="19"/>
        <v>0.25000000000000006</v>
      </c>
      <c r="K264" s="46">
        <f t="shared" si="20"/>
        <v>-0.4330127018922193</v>
      </c>
      <c r="L264" s="46">
        <f t="shared" si="21"/>
        <v>0.6404551366975825</v>
      </c>
      <c r="M264" s="46">
        <f t="shared" si="22"/>
        <v>-1.1093008367286832</v>
      </c>
      <c r="N264" s="47">
        <f t="shared" si="23"/>
        <v>0.48429158056431565</v>
      </c>
      <c r="O264" s="46">
        <f t="shared" si="24"/>
        <v>22.1</v>
      </c>
      <c r="P264" s="46"/>
      <c r="Q264" s="46">
        <f t="shared" si="25"/>
        <v>1.0916674202876016</v>
      </c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1:36" s="14" customFormat="1" ht="12.75">
      <c r="A265" s="46">
        <v>0.0221</v>
      </c>
      <c r="B265" s="46">
        <f t="shared" si="27"/>
        <v>0.6073758397232859</v>
      </c>
      <c r="C265" s="46">
        <f t="shared" si="26"/>
        <v>22.1</v>
      </c>
      <c r="D265" s="46">
        <v>41</v>
      </c>
      <c r="E265" s="46"/>
      <c r="F265" s="46">
        <f t="shared" si="16"/>
        <v>5.3668874498825625</v>
      </c>
      <c r="G265" s="46"/>
      <c r="H265" s="46">
        <f aca="true" t="shared" si="30" ref="H265:H272">R*COS(F265)</f>
        <v>0.6087614290087199</v>
      </c>
      <c r="I265" s="46">
        <f aca="true" t="shared" si="31" ref="I265:I272">R*SIN(F265)</f>
        <v>-0.7933533402912357</v>
      </c>
      <c r="J265" s="46">
        <f t="shared" si="19"/>
        <v>0.30438071450435994</v>
      </c>
      <c r="K265" s="46">
        <f t="shared" si="20"/>
        <v>-0.39667667014561786</v>
      </c>
      <c r="L265" s="46">
        <f t="shared" si="21"/>
        <v>0.7797687684639906</v>
      </c>
      <c r="M265" s="46">
        <f t="shared" si="22"/>
        <v>-1.0162144440114138</v>
      </c>
      <c r="N265" s="47">
        <f t="shared" si="23"/>
        <v>0.4911436253643444</v>
      </c>
      <c r="O265" s="46">
        <f t="shared" si="24"/>
        <v>22.2</v>
      </c>
      <c r="P265" s="46"/>
      <c r="Q265" s="46">
        <f t="shared" si="25"/>
        <v>1.0474392408646487</v>
      </c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1:36" s="14" customFormat="1" ht="12.75">
      <c r="A266" s="46">
        <v>0.0222</v>
      </c>
      <c r="B266" s="46">
        <f t="shared" si="27"/>
        <v>0.5562956155003043</v>
      </c>
      <c r="C266" s="46">
        <f t="shared" si="26"/>
        <v>22.2</v>
      </c>
      <c r="D266" s="46">
        <v>42</v>
      </c>
      <c r="E266" s="46"/>
      <c r="F266" s="46">
        <f t="shared" si="16"/>
        <v>5.497787143782138</v>
      </c>
      <c r="G266" s="46"/>
      <c r="H266" s="46">
        <f t="shared" si="30"/>
        <v>0.7071067811865474</v>
      </c>
      <c r="I266" s="46">
        <f t="shared" si="31"/>
        <v>-0.7071067811865477</v>
      </c>
      <c r="J266" s="46">
        <f t="shared" si="19"/>
        <v>0.3535533905932737</v>
      </c>
      <c r="K266" s="46">
        <f t="shared" si="20"/>
        <v>-0.35355339059327384</v>
      </c>
      <c r="L266" s="46">
        <f t="shared" si="21"/>
        <v>0.9057403404092352</v>
      </c>
      <c r="M266" s="46">
        <f t="shared" si="22"/>
        <v>-0.9057403404092357</v>
      </c>
      <c r="N266" s="47">
        <f t="shared" si="23"/>
        <v>0.49605735065723894</v>
      </c>
      <c r="O266" s="46">
        <f t="shared" si="24"/>
        <v>22.3</v>
      </c>
      <c r="P266" s="46"/>
      <c r="Q266" s="46">
        <f t="shared" si="25"/>
        <v>0.9990772972874737</v>
      </c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1:36" s="14" customFormat="1" ht="12.75">
      <c r="A267" s="46">
        <v>0.0223</v>
      </c>
      <c r="B267" s="46">
        <f t="shared" si="27"/>
        <v>0.5030199466302349</v>
      </c>
      <c r="C267" s="46">
        <f t="shared" si="26"/>
        <v>22.3</v>
      </c>
      <c r="D267" s="46">
        <v>43</v>
      </c>
      <c r="E267" s="46"/>
      <c r="F267" s="46">
        <f t="shared" si="16"/>
        <v>5.6286868376817125</v>
      </c>
      <c r="G267" s="46"/>
      <c r="H267" s="46">
        <f t="shared" si="30"/>
        <v>0.7933533402912349</v>
      </c>
      <c r="I267" s="46">
        <f t="shared" si="31"/>
        <v>-0.6087614290087209</v>
      </c>
      <c r="J267" s="46">
        <f t="shared" si="19"/>
        <v>0.39667667014561747</v>
      </c>
      <c r="K267" s="46">
        <f t="shared" si="20"/>
        <v>-0.30438071450436044</v>
      </c>
      <c r="L267" s="46">
        <f t="shared" si="21"/>
        <v>1.016214444011413</v>
      </c>
      <c r="M267" s="46">
        <f t="shared" si="22"/>
        <v>-0.7797687684639918</v>
      </c>
      <c r="N267" s="47">
        <f t="shared" si="23"/>
        <v>0.4990133642141358</v>
      </c>
      <c r="O267" s="46">
        <f t="shared" si="24"/>
        <v>22.4</v>
      </c>
      <c r="P267" s="46"/>
      <c r="Q267" s="46">
        <f t="shared" si="25"/>
        <v>0.9467724520529056</v>
      </c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1:36" s="14" customFormat="1" ht="12.75">
      <c r="A268" s="46">
        <v>0.0224</v>
      </c>
      <c r="B268" s="46">
        <f t="shared" si="27"/>
        <v>0.44775908783876983</v>
      </c>
      <c r="C268" s="46">
        <f t="shared" si="26"/>
        <v>22.4</v>
      </c>
      <c r="D268" s="46">
        <v>44</v>
      </c>
      <c r="E268" s="46"/>
      <c r="F268" s="46">
        <f t="shared" si="16"/>
        <v>5.759586531581287</v>
      </c>
      <c r="G268" s="46"/>
      <c r="H268" s="46">
        <f t="shared" si="30"/>
        <v>0.8660254037844384</v>
      </c>
      <c r="I268" s="46">
        <f t="shared" si="31"/>
        <v>-0.5000000000000004</v>
      </c>
      <c r="J268" s="46">
        <f t="shared" si="19"/>
        <v>0.4330127018922192</v>
      </c>
      <c r="K268" s="46">
        <f t="shared" si="20"/>
        <v>-0.2500000000000002</v>
      </c>
      <c r="L268" s="46">
        <f t="shared" si="21"/>
        <v>1.109300836728683</v>
      </c>
      <c r="M268" s="46">
        <f t="shared" si="22"/>
        <v>-0.6404551366975829</v>
      </c>
      <c r="N268" s="47">
        <f t="shared" si="23"/>
        <v>0.5</v>
      </c>
      <c r="O268" s="46">
        <f t="shared" si="24"/>
        <v>22.5</v>
      </c>
      <c r="P268" s="46"/>
      <c r="Q268" s="46">
        <f t="shared" si="25"/>
        <v>0.8907311284892743</v>
      </c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1:36" s="14" customFormat="1" ht="12.75">
      <c r="A269" s="46">
        <v>0.0225</v>
      </c>
      <c r="B269" s="46">
        <f t="shared" si="27"/>
        <v>0.3907311284892742</v>
      </c>
      <c r="C269" s="46">
        <f t="shared" si="26"/>
        <v>22.5</v>
      </c>
      <c r="D269" s="46">
        <v>45</v>
      </c>
      <c r="E269" s="46"/>
      <c r="F269" s="46">
        <f t="shared" si="16"/>
        <v>5.8904862254808625</v>
      </c>
      <c r="G269" s="46"/>
      <c r="H269" s="46">
        <f t="shared" si="30"/>
        <v>0.9238795325112868</v>
      </c>
      <c r="I269" s="46">
        <f t="shared" si="31"/>
        <v>-0.38268343236508956</v>
      </c>
      <c r="J269" s="46">
        <f t="shared" si="19"/>
        <v>0.4619397662556434</v>
      </c>
      <c r="K269" s="46">
        <f t="shared" si="20"/>
        <v>-0.19134171618254478</v>
      </c>
      <c r="L269" s="46">
        <f t="shared" si="21"/>
        <v>1.1834067845732295</v>
      </c>
      <c r="M269" s="46">
        <f t="shared" si="22"/>
        <v>-0.4901831399745669</v>
      </c>
      <c r="N269" s="47">
        <f t="shared" si="23"/>
        <v>0.49901336421413583</v>
      </c>
      <c r="O269" s="46">
        <f t="shared" si="24"/>
        <v>22.599999999999998</v>
      </c>
      <c r="P269" s="46"/>
      <c r="Q269" s="46">
        <f t="shared" si="25"/>
        <v>0.83117449609784</v>
      </c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1:36" s="14" customFormat="1" ht="12.75">
      <c r="A270" s="46">
        <v>0.0226</v>
      </c>
      <c r="B270" s="46">
        <f t="shared" si="27"/>
        <v>0.3321611318837041</v>
      </c>
      <c r="C270" s="46">
        <f t="shared" si="26"/>
        <v>22.599999999999998</v>
      </c>
      <c r="D270" s="46">
        <v>46</v>
      </c>
      <c r="E270" s="46"/>
      <c r="F270" s="46">
        <f t="shared" si="16"/>
        <v>6.021385919380436</v>
      </c>
      <c r="G270" s="46"/>
      <c r="H270" s="46">
        <f t="shared" si="30"/>
        <v>0.9659258262890681</v>
      </c>
      <c r="I270" s="46">
        <f t="shared" si="31"/>
        <v>-0.25881904510252157</v>
      </c>
      <c r="J270" s="46">
        <f t="shared" si="19"/>
        <v>0.48296291314453405</v>
      </c>
      <c r="K270" s="46">
        <f t="shared" si="20"/>
        <v>-0.12940952255126079</v>
      </c>
      <c r="L270" s="46">
        <f t="shared" si="21"/>
        <v>1.2372643142313806</v>
      </c>
      <c r="M270" s="46">
        <f t="shared" si="22"/>
        <v>-0.3315239738221464</v>
      </c>
      <c r="N270" s="47">
        <f t="shared" si="23"/>
        <v>0.4960573506572389</v>
      </c>
      <c r="O270" s="46">
        <f t="shared" si="24"/>
        <v>22.700000000000003</v>
      </c>
      <c r="P270" s="46"/>
      <c r="Q270" s="46">
        <f t="shared" si="25"/>
        <v>0.7683375976978126</v>
      </c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1:36" s="14" customFormat="1" ht="12.75">
      <c r="A271" s="46">
        <v>0.0227</v>
      </c>
      <c r="B271" s="46">
        <f t="shared" si="27"/>
        <v>0.2722802470405738</v>
      </c>
      <c r="C271" s="46">
        <f t="shared" si="26"/>
        <v>22.700000000000003</v>
      </c>
      <c r="D271" s="46">
        <v>47</v>
      </c>
      <c r="E271" s="46"/>
      <c r="F271" s="46">
        <f t="shared" si="16"/>
        <v>6.152285613280012</v>
      </c>
      <c r="G271" s="46"/>
      <c r="H271" s="46">
        <f t="shared" si="30"/>
        <v>0.9914448613738104</v>
      </c>
      <c r="I271" s="46">
        <f t="shared" si="31"/>
        <v>-0.13052619222005168</v>
      </c>
      <c r="J271" s="46">
        <f t="shared" si="19"/>
        <v>0.4957224306869052</v>
      </c>
      <c r="K271" s="46">
        <f t="shared" si="20"/>
        <v>-0.06526309611002584</v>
      </c>
      <c r="L271" s="46">
        <f t="shared" si="21"/>
        <v>1.2699519084385587</v>
      </c>
      <c r="M271" s="46">
        <f t="shared" si="22"/>
        <v>-0.16719234056181623</v>
      </c>
      <c r="N271" s="47">
        <f t="shared" si="23"/>
        <v>0.4911436253643443</v>
      </c>
      <c r="O271" s="46">
        <f t="shared" si="24"/>
        <v>22.8</v>
      </c>
      <c r="P271" s="46"/>
      <c r="Q271" s="46">
        <f t="shared" si="25"/>
        <v>0.7024684218197328</v>
      </c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1:36" s="14" customFormat="1" ht="12.75">
      <c r="A272" s="46">
        <v>0.0228</v>
      </c>
      <c r="B272" s="46">
        <f t="shared" si="27"/>
        <v>0.21132479645538846</v>
      </c>
      <c r="C272" s="46">
        <f t="shared" si="26"/>
        <v>22.8</v>
      </c>
      <c r="D272" s="46">
        <v>48</v>
      </c>
      <c r="E272" s="46"/>
      <c r="F272" s="46">
        <f t="shared" si="16"/>
        <v>6.283185307179586</v>
      </c>
      <c r="G272" s="46"/>
      <c r="H272" s="46">
        <f t="shared" si="30"/>
        <v>1</v>
      </c>
      <c r="I272" s="46">
        <f t="shared" si="31"/>
        <v>-2.45029690981724E-16</v>
      </c>
      <c r="J272" s="46">
        <f t="shared" si="19"/>
        <v>0.5</v>
      </c>
      <c r="K272" s="46">
        <f t="shared" si="20"/>
        <v>-1.22514845490862E-16</v>
      </c>
      <c r="L272" s="46">
        <f t="shared" si="21"/>
        <v>1.2809102733951647</v>
      </c>
      <c r="M272" s="46">
        <f t="shared" si="22"/>
        <v>-3.1386104846533283E-16</v>
      </c>
      <c r="N272" s="47">
        <f t="shared" si="23"/>
        <v>0.4842915805643156</v>
      </c>
      <c r="O272" s="46">
        <f t="shared" si="24"/>
        <v>22.9</v>
      </c>
      <c r="P272" s="46"/>
      <c r="Q272" s="46">
        <f t="shared" si="25"/>
        <v>0.6338269240080253</v>
      </c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1:36" s="14" customFormat="1" ht="12.75">
      <c r="A273" s="46">
        <v>0.0229</v>
      </c>
      <c r="B273" s="46">
        <f t="shared" si="27"/>
        <v>0.1495353434437097</v>
      </c>
      <c r="C273" s="46">
        <f t="shared" si="26"/>
        <v>22.9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7">
        <f t="shared" si="23"/>
        <v>0.4755282581475769</v>
      </c>
      <c r="O273" s="46">
        <f t="shared" si="24"/>
        <v>23</v>
      </c>
      <c r="P273" s="46"/>
      <c r="Q273" s="46">
        <f t="shared" si="25"/>
        <v>0.5626840008952355</v>
      </c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1:36" s="14" customFormat="1" ht="12.75">
      <c r="A274" s="46">
        <v>0.023</v>
      </c>
      <c r="B274" s="46">
        <f t="shared" si="27"/>
        <v>0.08715574274765868</v>
      </c>
      <c r="C274" s="46">
        <f t="shared" si="26"/>
        <v>23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7">
        <f t="shared" si="23"/>
        <v>0.4648882429441259</v>
      </c>
      <c r="O274" s="46">
        <f t="shared" si="24"/>
        <v>23.099999999999998</v>
      </c>
      <c r="P274" s="46"/>
      <c r="Q274" s="46">
        <f t="shared" si="25"/>
        <v>0.4893204210967799</v>
      </c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1:36" s="14" customFormat="1" ht="12.75">
      <c r="A275" s="46">
        <v>0.0231</v>
      </c>
      <c r="B275" s="46">
        <f t="shared" si="27"/>
        <v>0.02443217815265402</v>
      </c>
      <c r="C275" s="46">
        <f t="shared" si="26"/>
        <v>23.099999999999998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7">
        <f t="shared" si="23"/>
        <v>0.45241352623301</v>
      </c>
      <c r="O275" s="46">
        <f t="shared" si="24"/>
        <v>23.2</v>
      </c>
      <c r="P275" s="46"/>
      <c r="Q275" s="46">
        <f t="shared" si="25"/>
        <v>0.4140257171454913</v>
      </c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1:36" s="14" customFormat="1" ht="12.75">
      <c r="A276" s="46">
        <v>0.0232</v>
      </c>
      <c r="B276" s="46">
        <f t="shared" si="27"/>
        <v>-0.038387809087518716</v>
      </c>
      <c r="C276" s="46">
        <f t="shared" si="26"/>
        <v>23.2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7">
        <f t="shared" si="23"/>
        <v>0.43815334002193174</v>
      </c>
      <c r="O276" s="46">
        <f t="shared" si="24"/>
        <v>23.3</v>
      </c>
      <c r="P276" s="46"/>
      <c r="Q276" s="46">
        <f t="shared" si="25"/>
        <v>0.33709704283898523</v>
      </c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1:36" s="14" customFormat="1" ht="12.75">
      <c r="A277" s="46">
        <v>0.0233</v>
      </c>
      <c r="B277" s="46">
        <f t="shared" si="27"/>
        <v>-0.10105629718294654</v>
      </c>
      <c r="C277" s="46">
        <f t="shared" si="26"/>
        <v>23.3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7">
        <f t="shared" si="23"/>
        <v>0.4221639627510076</v>
      </c>
      <c r="O277" s="46">
        <f t="shared" si="24"/>
        <v>23.400000000000002</v>
      </c>
      <c r="P277" s="46"/>
      <c r="Q277" s="46">
        <f t="shared" si="25"/>
        <v>0.2588380005093855</v>
      </c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1:36" s="14" customFormat="1" ht="12.75">
      <c r="A278" s="46">
        <v>0.0234</v>
      </c>
      <c r="B278" s="46">
        <f t="shared" si="27"/>
        <v>-0.1633259622416221</v>
      </c>
      <c r="C278" s="46">
        <f t="shared" si="26"/>
        <v>23.400000000000002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7">
        <f t="shared" si="23"/>
        <v>0.4045084971874739</v>
      </c>
      <c r="O278" s="46">
        <f t="shared" si="24"/>
        <v>23.5</v>
      </c>
      <c r="P278" s="46"/>
      <c r="Q278" s="46">
        <f t="shared" si="25"/>
        <v>0.17955744284360942</v>
      </c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1:36" s="14" customFormat="1" ht="12.75">
      <c r="A279" s="46">
        <v>0.0235</v>
      </c>
      <c r="B279" s="46">
        <f t="shared" si="27"/>
        <v>-0.22495105434386448</v>
      </c>
      <c r="C279" s="46">
        <f t="shared" si="26"/>
        <v>23.5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7">
        <f t="shared" si="23"/>
        <v>0.3852566213878949</v>
      </c>
      <c r="O279" s="46">
        <f t="shared" si="24"/>
        <v>23.599999999999998</v>
      </c>
      <c r="P279" s="46"/>
      <c r="Q279" s="46">
        <f t="shared" si="25"/>
        <v>0.09956825398292218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1:36" s="14" customFormat="1" ht="12.75">
      <c r="A280" s="46">
        <v>0.0236</v>
      </c>
      <c r="B280" s="46">
        <f t="shared" si="27"/>
        <v>-0.2856883674049727</v>
      </c>
      <c r="C280" s="46">
        <f t="shared" si="26"/>
        <v>23.599999999999998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7">
        <f t="shared" si="23"/>
        <v>0.3644843137107062</v>
      </c>
      <c r="O280" s="46">
        <f t="shared" si="24"/>
        <v>23.7</v>
      </c>
      <c r="P280" s="46"/>
      <c r="Q280" s="46">
        <f t="shared" si="25"/>
        <v>0.01918611471217274</v>
      </c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1:36" s="14" customFormat="1" ht="12.75">
      <c r="A281" s="46">
        <v>0.0237</v>
      </c>
      <c r="B281" s="46">
        <f t="shared" si="27"/>
        <v>-0.3452981989985335</v>
      </c>
      <c r="C281" s="46">
        <f t="shared" si="26"/>
        <v>23.7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7">
        <f t="shared" si="23"/>
        <v>0.34227355296434364</v>
      </c>
      <c r="O281" s="46">
        <f t="shared" si="24"/>
        <v>23.8</v>
      </c>
      <c r="P281" s="46"/>
      <c r="Q281" s="46">
        <f t="shared" si="25"/>
        <v>-0.061271743388048194</v>
      </c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1:36" s="14" customFormat="1" ht="12.75">
      <c r="A282" s="46">
        <v>0.0238</v>
      </c>
      <c r="B282" s="46">
        <f t="shared" si="27"/>
        <v>-0.40354529635239184</v>
      </c>
      <c r="C282" s="46">
        <f t="shared" si="26"/>
        <v>23.8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7">
        <f t="shared" si="23"/>
        <v>0.31871199487434426</v>
      </c>
      <c r="O282" s="46">
        <f t="shared" si="24"/>
        <v>23.900000000000002</v>
      </c>
      <c r="P282" s="46"/>
      <c r="Q282" s="46">
        <f t="shared" si="25"/>
        <v>-0.14148778990950878</v>
      </c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1:36" s="14" customFormat="1" ht="12.75">
      <c r="A283" s="46">
        <v>0.0239</v>
      </c>
      <c r="B283" s="46">
        <f t="shared" si="27"/>
        <v>-0.46019978478385304</v>
      </c>
      <c r="C283" s="46">
        <f t="shared" si="26"/>
        <v>23.900000000000002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7">
        <f t="shared" si="23"/>
        <v>0.29389262614623607</v>
      </c>
      <c r="O283" s="46">
        <f t="shared" si="24"/>
        <v>24</v>
      </c>
      <c r="P283" s="46"/>
      <c r="Q283" s="46">
        <f t="shared" si="25"/>
        <v>-0.2211454487638192</v>
      </c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1:36" s="14" customFormat="1" ht="12.75">
      <c r="A284" s="46">
        <v>0.024</v>
      </c>
      <c r="B284" s="46">
        <f t="shared" si="27"/>
        <v>-0.5150380749100553</v>
      </c>
      <c r="C284" s="46">
        <f t="shared" si="26"/>
        <v>24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7">
        <f t="shared" si="23"/>
        <v>0.26791339748949794</v>
      </c>
      <c r="O284" s="46">
        <f t="shared" si="24"/>
        <v>24.1</v>
      </c>
      <c r="P284" s="46"/>
      <c r="Q284" s="46">
        <f t="shared" si="25"/>
        <v>-0.29993034756360404</v>
      </c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1:36" s="14" customFormat="1" ht="12.75">
      <c r="A285" s="46">
        <v>0.0241</v>
      </c>
      <c r="B285" s="46">
        <f t="shared" si="27"/>
        <v>-0.567843745053102</v>
      </c>
      <c r="C285" s="46">
        <f t="shared" si="26"/>
        <v>24.1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7">
        <f t="shared" si="23"/>
        <v>0.24087683705085744</v>
      </c>
      <c r="O285" s="46">
        <f t="shared" si="24"/>
        <v>24.2</v>
      </c>
      <c r="P285" s="46"/>
      <c r="Q285" s="46">
        <f t="shared" si="25"/>
        <v>-0.3775315583066971</v>
      </c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1:36" s="14" customFormat="1" ht="12.75">
      <c r="A286" s="46">
        <v>0.0242</v>
      </c>
      <c r="B286" s="46">
        <f t="shared" si="27"/>
        <v>-0.6184083953575545</v>
      </c>
      <c r="C286" s="46">
        <f t="shared" si="26"/>
        <v>24.2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7">
        <f t="shared" si="23"/>
        <v>0.21288964578253627</v>
      </c>
      <c r="O286" s="46">
        <f t="shared" si="24"/>
        <v>24.299999999999997</v>
      </c>
      <c r="P286" s="46"/>
      <c r="Q286" s="46">
        <f t="shared" si="25"/>
        <v>-0.45364282446691634</v>
      </c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1:36" s="14" customFormat="1" ht="12.75">
      <c r="A287" s="46">
        <v>0.0243</v>
      </c>
      <c r="B287" s="46">
        <f t="shared" si="27"/>
        <v>-0.6665324702494526</v>
      </c>
      <c r="C287" s="46">
        <f t="shared" si="26"/>
        <v>24.299999999999997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7">
        <f t="shared" si="23"/>
        <v>0.18406227634233827</v>
      </c>
      <c r="O287" s="46">
        <f t="shared" si="24"/>
        <v>24.400000000000002</v>
      </c>
      <c r="P287" s="46"/>
      <c r="Q287" s="46">
        <f t="shared" si="25"/>
        <v>-0.5279637696486581</v>
      </c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1:36" s="14" customFormat="1" ht="12.75">
      <c r="A288" s="46">
        <v>0.0244</v>
      </c>
      <c r="B288" s="46">
        <f t="shared" si="27"/>
        <v>-0.7120260459909964</v>
      </c>
      <c r="C288" s="46">
        <f t="shared" si="26"/>
        <v>24.400000000000002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7">
        <f t="shared" si="23"/>
        <v>0.15450849718747314</v>
      </c>
      <c r="O288" s="46">
        <f t="shared" si="24"/>
        <v>24.5</v>
      </c>
      <c r="P288" s="46"/>
      <c r="Q288" s="46">
        <f t="shared" si="25"/>
        <v>-0.6002010830352985</v>
      </c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1:36" s="14" customFormat="1" ht="12.75">
      <c r="A289" s="46">
        <v>0.0245</v>
      </c>
      <c r="B289" s="46">
        <f t="shared" si="27"/>
        <v>-0.7547095802227717</v>
      </c>
      <c r="C289" s="46">
        <f t="shared" si="26"/>
        <v>24.5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7">
        <f t="shared" si="23"/>
        <v>0.124344943582427</v>
      </c>
      <c r="O289" s="46">
        <f t="shared" si="24"/>
        <v>24.6</v>
      </c>
      <c r="P289" s="46"/>
      <c r="Q289" s="46">
        <f t="shared" si="25"/>
        <v>-0.6700696769529906</v>
      </c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1:36" s="14" customFormat="1" ht="12.75">
      <c r="A290" s="46">
        <v>0.0246</v>
      </c>
      <c r="B290" s="46">
        <f t="shared" si="27"/>
        <v>-0.7944146205354176</v>
      </c>
      <c r="C290" s="46">
        <f t="shared" si="26"/>
        <v>24.6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7">
        <f t="shared" si="23"/>
        <v>0.09369065729286209</v>
      </c>
      <c r="O290" s="46">
        <f t="shared" si="24"/>
        <v>24.7</v>
      </c>
      <c r="P290" s="46"/>
      <c r="Q290" s="46">
        <f t="shared" si="25"/>
        <v>-0.7372938119814655</v>
      </c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1:36" s="14" customFormat="1" ht="12.75">
      <c r="A291" s="46">
        <v>0.0247</v>
      </c>
      <c r="B291" s="46">
        <f t="shared" si="27"/>
        <v>-0.8309844692743276</v>
      </c>
      <c r="C291" s="46">
        <f t="shared" si="26"/>
        <v>24.7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7">
        <f t="shared" si="23"/>
        <v>0.06266661678215207</v>
      </c>
      <c r="O291" s="46">
        <f t="shared" si="24"/>
        <v>24.8</v>
      </c>
      <c r="P291" s="46"/>
      <c r="Q291" s="46">
        <f t="shared" si="25"/>
        <v>-0.8016081851715517</v>
      </c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1:36" s="14" customFormat="1" ht="12.75">
      <c r="A292" s="46">
        <v>0.0248</v>
      </c>
      <c r="B292" s="46">
        <f t="shared" si="27"/>
        <v>-0.8642748019537039</v>
      </c>
      <c r="C292" s="46">
        <f t="shared" si="26"/>
        <v>24.8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7">
        <f t="shared" si="23"/>
        <v>0.03139525976465681</v>
      </c>
      <c r="O292" s="46">
        <f t="shared" si="24"/>
        <v>24.9</v>
      </c>
      <c r="P292" s="46"/>
      <c r="Q292" s="46">
        <f t="shared" si="25"/>
        <v>-0.8627589770747105</v>
      </c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1:36" s="14" customFormat="1" ht="12.75">
      <c r="A293" s="46">
        <v>0.0249</v>
      </c>
      <c r="B293" s="46">
        <f t="shared" si="27"/>
        <v>-0.8941542368393673</v>
      </c>
      <c r="C293" s="46">
        <f t="shared" si="26"/>
        <v>24.9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7">
        <f t="shared" si="23"/>
        <v>-5.818913059729702E-16</v>
      </c>
      <c r="O293" s="46">
        <f t="shared" si="24"/>
        <v>25</v>
      </c>
      <c r="P293" s="46"/>
      <c r="Q293" s="46">
        <f t="shared" si="25"/>
        <v>-0.9205048534524414</v>
      </c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1:36" s="14" customFormat="1" ht="12.75">
      <c r="A294" s="46">
        <v>0.025</v>
      </c>
      <c r="B294" s="46">
        <f t="shared" si="27"/>
        <v>-0.9205048534524408</v>
      </c>
      <c r="C294" s="46">
        <f t="shared" si="26"/>
        <v>25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7">
        <f t="shared" si="23"/>
        <v>-0.03139525976465709</v>
      </c>
      <c r="O294" s="46">
        <f t="shared" si="24"/>
        <v>25.1</v>
      </c>
      <c r="P294" s="46"/>
      <c r="Q294" s="46">
        <f t="shared" si="25"/>
        <v>-0.9746179177122584</v>
      </c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1:36" s="14" customFormat="1" ht="12.75">
      <c r="A295" s="46">
        <v>0.0251</v>
      </c>
      <c r="B295" s="46">
        <f t="shared" si="27"/>
        <v>-0.9432226579476013</v>
      </c>
      <c r="C295" s="46">
        <f t="shared" si="26"/>
        <v>25.1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7">
        <f t="shared" si="23"/>
        <v>-0.06266661678215235</v>
      </c>
      <c r="O295" s="46">
        <f t="shared" si="24"/>
        <v>25.2</v>
      </c>
      <c r="P295" s="46"/>
      <c r="Q295" s="46">
        <f t="shared" si="25"/>
        <v>-1.024884610311438</v>
      </c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1:36" s="14" customFormat="1" ht="12.75">
      <c r="A296" s="46">
        <v>0.0252</v>
      </c>
      <c r="B296" s="46">
        <f t="shared" si="27"/>
        <v>-0.9622179935292855</v>
      </c>
      <c r="C296" s="46">
        <f t="shared" si="26"/>
        <v>25.2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7">
        <f t="shared" si="23"/>
        <v>-0.09369065729286236</v>
      </c>
      <c r="O296" s="46">
        <f t="shared" si="24"/>
        <v>25.3</v>
      </c>
      <c r="P296" s="46"/>
      <c r="Q296" s="46">
        <f t="shared" si="25"/>
        <v>-1.0711065515789582</v>
      </c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1:36" s="14" customFormat="1" ht="12.75">
      <c r="A297" s="46">
        <v>0.0253</v>
      </c>
      <c r="B297" s="46">
        <f t="shared" si="27"/>
        <v>-0.9774158942860959</v>
      </c>
      <c r="C297" s="46">
        <f t="shared" si="26"/>
        <v>25.3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7">
        <f t="shared" si="23"/>
        <v>-0.12434494358242726</v>
      </c>
      <c r="O297" s="46">
        <f t="shared" si="24"/>
        <v>25.4</v>
      </c>
      <c r="P297" s="46"/>
      <c r="Q297" s="46">
        <f t="shared" si="25"/>
        <v>-1.113101324629433</v>
      </c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1:36" s="14" customFormat="1" ht="12.75">
      <c r="A298" s="46">
        <v>0.0254</v>
      </c>
      <c r="B298" s="46">
        <f t="shared" si="27"/>
        <v>-0.9887563810470058</v>
      </c>
      <c r="C298" s="46">
        <f t="shared" si="26"/>
        <v>25.4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7">
        <f t="shared" si="23"/>
        <v>-0.15450849718747256</v>
      </c>
      <c r="O298" s="46">
        <f t="shared" si="24"/>
        <v>25.5</v>
      </c>
      <c r="P298" s="46"/>
      <c r="Q298" s="46">
        <f t="shared" si="25"/>
        <v>-1.1507031952792177</v>
      </c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1:36" s="14" customFormat="1" ht="12.75">
      <c r="A299" s="46">
        <v>0.0255</v>
      </c>
      <c r="B299" s="46">
        <f t="shared" si="27"/>
        <v>-0.9961946980917452</v>
      </c>
      <c r="C299" s="46">
        <f t="shared" si="26"/>
        <v>25.5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7">
        <f t="shared" si="23"/>
        <v>-0.18406227634233935</v>
      </c>
      <c r="O299" s="46">
        <f t="shared" si="24"/>
        <v>25.6</v>
      </c>
      <c r="P299" s="46"/>
      <c r="Q299" s="46">
        <f t="shared" si="25"/>
        <v>-1.1837637661235225</v>
      </c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1:36" s="14" customFormat="1" ht="12.75">
      <c r="A300" s="46">
        <v>0.0256</v>
      </c>
      <c r="B300" s="46">
        <f t="shared" si="27"/>
        <v>-0.9997014897811831</v>
      </c>
      <c r="C300" s="46">
        <f t="shared" si="26"/>
        <v>25.6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7">
        <f aca="true" t="shared" si="32" ref="N300:N363">IF(A301&lt;$H$100,RR*SIN(w*A301+0),NA())</f>
        <v>-0.21288964578253652</v>
      </c>
      <c r="O300" s="46">
        <f aca="true" t="shared" si="33" ref="O300:O363">A301*10^3</f>
        <v>25.7</v>
      </c>
      <c r="P300" s="46"/>
      <c r="Q300" s="46">
        <f aca="true" t="shared" si="34" ref="Q300:Q363">N300+B301</f>
        <v>-1.2121525621931577</v>
      </c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1:36" s="14" customFormat="1" ht="12.75">
      <c r="A301" s="46">
        <v>0.0257</v>
      </c>
      <c r="B301" s="46">
        <f t="shared" si="27"/>
        <v>-0.9992629164106213</v>
      </c>
      <c r="C301" s="46">
        <f t="shared" si="26"/>
        <v>25.7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7">
        <f t="shared" si="32"/>
        <v>-0.24087683705085766</v>
      </c>
      <c r="O301" s="46">
        <f t="shared" si="33"/>
        <v>25.8</v>
      </c>
      <c r="P301" s="46"/>
      <c r="Q301" s="46">
        <f t="shared" si="34"/>
        <v>-1.235757545879646</v>
      </c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1:36" s="14" customFormat="1" ht="12.75">
      <c r="A302" s="46">
        <v>0.0258</v>
      </c>
      <c r="B302" s="46">
        <f t="shared" si="27"/>
        <v>-0.9948807088287883</v>
      </c>
      <c r="C302" s="46">
        <f aca="true" t="shared" si="35" ref="C302:C365">A302*10^3</f>
        <v>25.8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7">
        <f t="shared" si="32"/>
        <v>-0.2679133974894982</v>
      </c>
      <c r="O302" s="46">
        <f t="shared" si="33"/>
        <v>25.9</v>
      </c>
      <c r="P302" s="46"/>
      <c r="Q302" s="46">
        <f t="shared" si="34"/>
        <v>-1.2544855590964679</v>
      </c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1:36" s="14" customFormat="1" ht="12.75">
      <c r="A303" s="46">
        <v>0.0259</v>
      </c>
      <c r="B303" s="46">
        <f t="shared" si="27"/>
        <v>-0.9865721616069697</v>
      </c>
      <c r="C303" s="46">
        <f t="shared" si="35"/>
        <v>25.9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7">
        <f t="shared" si="32"/>
        <v>-0.2938926261462363</v>
      </c>
      <c r="O303" s="46">
        <f t="shared" si="33"/>
        <v>26</v>
      </c>
      <c r="P303" s="46"/>
      <c r="Q303" s="46">
        <f t="shared" si="34"/>
        <v>-1.268262690931472</v>
      </c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1:36" s="14" customFormat="1" ht="12.75">
      <c r="A304" s="46">
        <v>0.026</v>
      </c>
      <c r="B304" s="46">
        <f t="shared" si="27"/>
        <v>-0.9743700647852358</v>
      </c>
      <c r="C304" s="46">
        <f t="shared" si="35"/>
        <v>26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7">
        <f t="shared" si="32"/>
        <v>-0.3187119948743458</v>
      </c>
      <c r="O304" s="46">
        <f t="shared" si="33"/>
        <v>26.1</v>
      </c>
      <c r="P304" s="46"/>
      <c r="Q304" s="46">
        <f t="shared" si="34"/>
        <v>-1.277034569339479</v>
      </c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1:36" s="14" customFormat="1" ht="12.75">
      <c r="A305" s="46">
        <v>0.0261</v>
      </c>
      <c r="B305" s="46">
        <f t="shared" si="27"/>
        <v>-0.958322574465133</v>
      </c>
      <c r="C305" s="46">
        <f t="shared" si="35"/>
        <v>26.1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7">
        <f t="shared" si="32"/>
        <v>-0.34227355296434514</v>
      </c>
      <c r="O305" s="46">
        <f t="shared" si="33"/>
        <v>26.200000000000003</v>
      </c>
      <c r="P305" s="46"/>
      <c r="Q305" s="46">
        <f t="shared" si="34"/>
        <v>-1.2807665757239008</v>
      </c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1:36" s="14" customFormat="1" ht="12.75">
      <c r="A306" s="46">
        <v>0.0262</v>
      </c>
      <c r="B306" s="46">
        <f t="shared" si="27"/>
        <v>-0.9384930227595558</v>
      </c>
      <c r="C306" s="46">
        <f t="shared" si="35"/>
        <v>26.200000000000003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7">
        <f t="shared" si="32"/>
        <v>-0.3644843137107064</v>
      </c>
      <c r="O306" s="46">
        <f t="shared" si="33"/>
        <v>26.3</v>
      </c>
      <c r="P306" s="46"/>
      <c r="Q306" s="46">
        <f t="shared" si="34"/>
        <v>-1.2794439815605312</v>
      </c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1:36" s="14" customFormat="1" ht="12.75">
      <c r="A307" s="46">
        <v>0.0263</v>
      </c>
      <c r="B307" s="46">
        <f t="shared" si="27"/>
        <v>-0.9149596678498247</v>
      </c>
      <c r="C307" s="46">
        <f t="shared" si="35"/>
        <v>26.3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7">
        <f t="shared" si="32"/>
        <v>-0.38525662138789507</v>
      </c>
      <c r="O307" s="46">
        <f t="shared" si="33"/>
        <v>26.4</v>
      </c>
      <c r="P307" s="46"/>
      <c r="Q307" s="46">
        <f t="shared" si="34"/>
        <v>-1.2730720065242966</v>
      </c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1:36" s="14" customFormat="1" ht="12.75">
      <c r="A308" s="46">
        <v>0.0264</v>
      </c>
      <c r="B308" s="46">
        <f t="shared" si="27"/>
        <v>-0.8878153851364015</v>
      </c>
      <c r="C308" s="46">
        <f t="shared" si="35"/>
        <v>26.4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7">
        <f t="shared" si="32"/>
        <v>-0.40450849718747406</v>
      </c>
      <c r="O308" s="46">
        <f t="shared" si="33"/>
        <v>26.5</v>
      </c>
      <c r="P308" s="46"/>
      <c r="Q308" s="46">
        <f t="shared" si="34"/>
        <v>-1.2616757978895867</v>
      </c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1:36" s="14" customFormat="1" ht="12.75">
      <c r="A309" s="46">
        <v>0.0265</v>
      </c>
      <c r="B309" s="46">
        <f t="shared" si="27"/>
        <v>-0.8571673007021126</v>
      </c>
      <c r="C309" s="46">
        <f t="shared" si="35"/>
        <v>26.5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7">
        <f t="shared" si="32"/>
        <v>-0.42216396275100776</v>
      </c>
      <c r="O309" s="46">
        <f t="shared" si="33"/>
        <v>26.599999999999998</v>
      </c>
      <c r="P309" s="46"/>
      <c r="Q309" s="46">
        <f t="shared" si="34"/>
        <v>-1.24530033128545</v>
      </c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1:36" s="14" customFormat="1" ht="12.75">
      <c r="A310" s="46">
        <v>0.0266</v>
      </c>
      <c r="B310" s="46">
        <f t="shared" si="27"/>
        <v>-0.8231363685344424</v>
      </c>
      <c r="C310" s="46">
        <f t="shared" si="35"/>
        <v>26.599999999999998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7">
        <f t="shared" si="32"/>
        <v>-0.4381533400219319</v>
      </c>
      <c r="O310" s="46">
        <f t="shared" si="33"/>
        <v>26.700000000000003</v>
      </c>
      <c r="P310" s="46"/>
      <c r="Q310" s="46">
        <f t="shared" si="34"/>
        <v>-1.2240102331973346</v>
      </c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1:36" s="14" customFormat="1" ht="12.75">
      <c r="A311" s="46">
        <v>0.0267</v>
      </c>
      <c r="B311" s="46">
        <f t="shared" si="27"/>
        <v>-0.7858568931754027</v>
      </c>
      <c r="C311" s="46">
        <f t="shared" si="35"/>
        <v>26.700000000000003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7">
        <f t="shared" si="32"/>
        <v>-0.4524135262330098</v>
      </c>
      <c r="O311" s="46">
        <f t="shared" si="33"/>
        <v>26.8</v>
      </c>
      <c r="P311" s="46"/>
      <c r="Q311" s="46">
        <f t="shared" si="34"/>
        <v>-1.197889525915873</v>
      </c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1:36" s="14" customFormat="1" ht="12.75">
      <c r="A312" s="46">
        <v>0.0268</v>
      </c>
      <c r="B312" s="46">
        <f t="shared" si="27"/>
        <v>-0.7454759996828633</v>
      </c>
      <c r="C312" s="46">
        <f t="shared" si="35"/>
        <v>26.8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7">
        <f t="shared" si="32"/>
        <v>-0.4648882429441257</v>
      </c>
      <c r="O312" s="46">
        <f t="shared" si="33"/>
        <v>26.9</v>
      </c>
      <c r="P312" s="46"/>
      <c r="Q312" s="46">
        <f t="shared" si="34"/>
        <v>-1.1670412959392895</v>
      </c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1:36" s="14" customFormat="1" ht="12.75">
      <c r="A313" s="46">
        <v>0.0269</v>
      </c>
      <c r="B313" s="46">
        <f t="shared" si="27"/>
        <v>-0.7021530529951638</v>
      </c>
      <c r="C313" s="46">
        <f t="shared" si="35"/>
        <v>26.9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7">
        <f t="shared" si="32"/>
        <v>-0.4755282581475767</v>
      </c>
      <c r="O313" s="46">
        <f t="shared" si="33"/>
        <v>27</v>
      </c>
      <c r="P313" s="46"/>
      <c r="Q313" s="46">
        <f t="shared" si="34"/>
        <v>-1.1315872871380859</v>
      </c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1:36" s="14" customFormat="1" ht="12.75">
      <c r="A314" s="46">
        <v>0.027</v>
      </c>
      <c r="B314" s="46">
        <f t="shared" si="27"/>
        <v>-0.656059028990509</v>
      </c>
      <c r="C314" s="46">
        <f t="shared" si="35"/>
        <v>27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7">
        <f t="shared" si="32"/>
        <v>-0.4842915805643154</v>
      </c>
      <c r="O314" s="46">
        <f t="shared" si="33"/>
        <v>27.099999999999998</v>
      </c>
      <c r="P314" s="46"/>
      <c r="Q314" s="46">
        <f t="shared" si="34"/>
        <v>-1.0916674202876044</v>
      </c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1:36" s="14" customFormat="1" ht="12.75">
      <c r="A315" s="46">
        <v>0.0271</v>
      </c>
      <c r="B315" s="46">
        <f aca="true" t="shared" si="36" ref="B315:B378">IF(A315&lt;$H$100,R*SIN(w*A315+$H$102),NA())</f>
        <v>-0.6073758397232889</v>
      </c>
      <c r="C315" s="46">
        <f t="shared" si="35"/>
        <v>27.099999999999998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7">
        <f t="shared" si="32"/>
        <v>-0.4911436253643442</v>
      </c>
      <c r="O315" s="46">
        <f t="shared" si="33"/>
        <v>27.2</v>
      </c>
      <c r="P315" s="46"/>
      <c r="Q315" s="46">
        <f t="shared" si="34"/>
        <v>-1.0474392408646516</v>
      </c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1:36" s="14" customFormat="1" ht="12.75">
      <c r="A316" s="46">
        <v>0.0272</v>
      </c>
      <c r="B316" s="46">
        <f t="shared" si="36"/>
        <v>-0.5562956155003074</v>
      </c>
      <c r="C316" s="46">
        <f t="shared" si="35"/>
        <v>27.2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7">
        <f t="shared" si="32"/>
        <v>-0.49605735065723905</v>
      </c>
      <c r="O316" s="46">
        <f t="shared" si="33"/>
        <v>27.3</v>
      </c>
      <c r="P316" s="46"/>
      <c r="Q316" s="46">
        <f t="shared" si="34"/>
        <v>-0.999077297287474</v>
      </c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1:36" s="14" customFormat="1" ht="12.75">
      <c r="A317" s="46">
        <v>0.0273</v>
      </c>
      <c r="B317" s="46">
        <f t="shared" si="36"/>
        <v>-0.503019946630235</v>
      </c>
      <c r="C317" s="46">
        <f t="shared" si="35"/>
        <v>27.3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7">
        <f t="shared" si="32"/>
        <v>-0.49901336421413583</v>
      </c>
      <c r="O317" s="46">
        <f t="shared" si="33"/>
        <v>27.400000000000002</v>
      </c>
      <c r="P317" s="46"/>
      <c r="Q317" s="46">
        <f t="shared" si="34"/>
        <v>-0.9467724520529057</v>
      </c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1:36" s="14" customFormat="1" ht="12.75">
      <c r="A318" s="46">
        <v>0.0274</v>
      </c>
      <c r="B318" s="46">
        <f t="shared" si="36"/>
        <v>-0.44775908783876994</v>
      </c>
      <c r="C318" s="46">
        <f t="shared" si="35"/>
        <v>27.400000000000002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7">
        <f t="shared" si="32"/>
        <v>-0.5</v>
      </c>
      <c r="O318" s="46">
        <f t="shared" si="33"/>
        <v>27.5</v>
      </c>
      <c r="P318" s="46"/>
      <c r="Q318" s="46">
        <f t="shared" si="34"/>
        <v>-0.8907311284892743</v>
      </c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1:36" s="14" customFormat="1" ht="12.75">
      <c r="A319" s="46">
        <v>0.0275</v>
      </c>
      <c r="B319" s="46">
        <f t="shared" si="36"/>
        <v>-0.3907311284892743</v>
      </c>
      <c r="C319" s="46">
        <f t="shared" si="35"/>
        <v>27.5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7">
        <f t="shared" si="32"/>
        <v>-0.4990133642141358</v>
      </c>
      <c r="O319" s="46">
        <f t="shared" si="33"/>
        <v>27.599999999999998</v>
      </c>
      <c r="P319" s="46"/>
      <c r="Q319" s="46">
        <f t="shared" si="34"/>
        <v>-0.83117449609784</v>
      </c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1:36" s="14" customFormat="1" ht="12.75">
      <c r="A320" s="46">
        <v>0.0276</v>
      </c>
      <c r="B320" s="46">
        <f t="shared" si="36"/>
        <v>-0.3321611318837042</v>
      </c>
      <c r="C320" s="46">
        <f t="shared" si="35"/>
        <v>27.599999999999998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7">
        <f t="shared" si="32"/>
        <v>-0.4960573506572389</v>
      </c>
      <c r="O320" s="46">
        <f t="shared" si="33"/>
        <v>27.7</v>
      </c>
      <c r="P320" s="46"/>
      <c r="Q320" s="46">
        <f t="shared" si="34"/>
        <v>-0.7683375976978145</v>
      </c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1:36" s="14" customFormat="1" ht="12.75">
      <c r="A321" s="46">
        <v>0.0277</v>
      </c>
      <c r="B321" s="46">
        <f t="shared" si="36"/>
        <v>-0.27228024704057563</v>
      </c>
      <c r="C321" s="46">
        <f t="shared" si="35"/>
        <v>27.7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7">
        <f t="shared" si="32"/>
        <v>-0.49114362536434436</v>
      </c>
      <c r="O321" s="46">
        <f t="shared" si="33"/>
        <v>27.799999999999997</v>
      </c>
      <c r="P321" s="46"/>
      <c r="Q321" s="46">
        <f t="shared" si="34"/>
        <v>-0.7024684218197347</v>
      </c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1:36" s="14" customFormat="1" ht="12.75">
      <c r="A322" s="46">
        <v>0.0278</v>
      </c>
      <c r="B322" s="46">
        <f t="shared" si="36"/>
        <v>-0.21132479645539032</v>
      </c>
      <c r="C322" s="46">
        <f t="shared" si="35"/>
        <v>27.799999999999997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7">
        <f t="shared" si="32"/>
        <v>-0.4842915805643156</v>
      </c>
      <c r="O322" s="46">
        <f t="shared" si="33"/>
        <v>27.900000000000002</v>
      </c>
      <c r="P322" s="46"/>
      <c r="Q322" s="46">
        <f t="shared" si="34"/>
        <v>-0.6338269240080272</v>
      </c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1:36" s="14" customFormat="1" ht="12.75">
      <c r="A323" s="46">
        <v>0.0279</v>
      </c>
      <c r="B323" s="46">
        <f t="shared" si="36"/>
        <v>-0.14953534344371155</v>
      </c>
      <c r="C323" s="46">
        <f t="shared" si="35"/>
        <v>27.900000000000002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7">
        <f t="shared" si="32"/>
        <v>-0.4755282581475769</v>
      </c>
      <c r="O323" s="46">
        <f t="shared" si="33"/>
        <v>28</v>
      </c>
      <c r="P323" s="46"/>
      <c r="Q323" s="46">
        <f t="shared" si="34"/>
        <v>-0.5626840008952374</v>
      </c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1:36" s="14" customFormat="1" ht="12.75">
      <c r="A324" s="46">
        <v>0.028</v>
      </c>
      <c r="B324" s="46">
        <f t="shared" si="36"/>
        <v>-0.08715574274766058</v>
      </c>
      <c r="C324" s="46">
        <f t="shared" si="35"/>
        <v>28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7">
        <f t="shared" si="32"/>
        <v>-0.4648882429441259</v>
      </c>
      <c r="O324" s="46">
        <f t="shared" si="33"/>
        <v>28.1</v>
      </c>
      <c r="P324" s="46"/>
      <c r="Q324" s="46">
        <f t="shared" si="34"/>
        <v>-0.4893204210967818</v>
      </c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1:36" s="14" customFormat="1" ht="12.75">
      <c r="A325" s="46">
        <v>0.0281</v>
      </c>
      <c r="B325" s="46">
        <f t="shared" si="36"/>
        <v>-0.024432178152655918</v>
      </c>
      <c r="C325" s="46">
        <f t="shared" si="35"/>
        <v>28.1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7">
        <f t="shared" si="32"/>
        <v>-0.45241352623301007</v>
      </c>
      <c r="O325" s="46">
        <f t="shared" si="33"/>
        <v>28.2</v>
      </c>
      <c r="P325" s="46"/>
      <c r="Q325" s="46">
        <f t="shared" si="34"/>
        <v>-0.41402571714549324</v>
      </c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1:36" s="14" customFormat="1" ht="12.75">
      <c r="A326" s="46">
        <v>0.0282</v>
      </c>
      <c r="B326" s="46">
        <f t="shared" si="36"/>
        <v>0.038387809087516815</v>
      </c>
      <c r="C326" s="46">
        <f t="shared" si="35"/>
        <v>28.2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7">
        <f t="shared" si="32"/>
        <v>-0.43815334002193224</v>
      </c>
      <c r="O326" s="46">
        <f t="shared" si="33"/>
        <v>28.299999999999997</v>
      </c>
      <c r="P326" s="46"/>
      <c r="Q326" s="46">
        <f t="shared" si="34"/>
        <v>-0.33709704283898934</v>
      </c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1:36" s="14" customFormat="1" ht="12.75">
      <c r="A327" s="46">
        <v>0.0283</v>
      </c>
      <c r="B327" s="46">
        <f t="shared" si="36"/>
        <v>0.10105629718294289</v>
      </c>
      <c r="C327" s="46">
        <f t="shared" si="35"/>
        <v>28.299999999999997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7">
        <f t="shared" si="32"/>
        <v>-0.4221639627510243</v>
      </c>
      <c r="O327" s="46">
        <f t="shared" si="33"/>
        <v>28.399999999999903</v>
      </c>
      <c r="P327" s="46"/>
      <c r="Q327" s="46">
        <f t="shared" si="34"/>
        <v>-0.2588380005094654</v>
      </c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1:36" s="14" customFormat="1" ht="12.75">
      <c r="A328" s="46">
        <v>0.0283999999999999</v>
      </c>
      <c r="B328" s="46">
        <f t="shared" si="36"/>
        <v>0.16332596224155888</v>
      </c>
      <c r="C328" s="46">
        <f t="shared" si="35"/>
        <v>28.399999999999903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7">
        <f t="shared" si="32"/>
        <v>-0.4045084971874922</v>
      </c>
      <c r="O328" s="46">
        <f t="shared" si="33"/>
        <v>28.4999999999999</v>
      </c>
      <c r="P328" s="46"/>
      <c r="Q328" s="46">
        <f t="shared" si="34"/>
        <v>-0.17955744284369016</v>
      </c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1:36" s="14" customFormat="1" ht="12.75">
      <c r="A329" s="46">
        <v>0.0284999999999999</v>
      </c>
      <c r="B329" s="46">
        <f t="shared" si="36"/>
        <v>0.22495105434380205</v>
      </c>
      <c r="C329" s="46">
        <f t="shared" si="35"/>
        <v>28.4999999999999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7">
        <f t="shared" si="32"/>
        <v>-0.3852566213878944</v>
      </c>
      <c r="O329" s="46">
        <f t="shared" si="33"/>
        <v>28.6</v>
      </c>
      <c r="P329" s="46"/>
      <c r="Q329" s="46">
        <f t="shared" si="34"/>
        <v>-0.0995682539829218</v>
      </c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1:36" s="14" customFormat="1" ht="12.75">
      <c r="A330" s="46">
        <v>0.0286</v>
      </c>
      <c r="B330" s="46">
        <f t="shared" si="36"/>
        <v>0.2856883674049726</v>
      </c>
      <c r="C330" s="46">
        <f t="shared" si="35"/>
        <v>28.6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7">
        <f t="shared" si="32"/>
        <v>-0.36448431371072754</v>
      </c>
      <c r="O330" s="46">
        <f t="shared" si="33"/>
        <v>28.6999999999999</v>
      </c>
      <c r="P330" s="46"/>
      <c r="Q330" s="46">
        <f t="shared" si="34"/>
        <v>-0.019186114712254176</v>
      </c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1:36" s="14" customFormat="1" ht="12.75">
      <c r="A331" s="46">
        <v>0.0286999999999999</v>
      </c>
      <c r="B331" s="46">
        <f t="shared" si="36"/>
        <v>0.34529819899847336</v>
      </c>
      <c r="C331" s="46">
        <f t="shared" si="35"/>
        <v>28.6999999999999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7">
        <f t="shared" si="32"/>
        <v>-0.3422735529643443</v>
      </c>
      <c r="O331" s="46">
        <f t="shared" si="33"/>
        <v>28.8</v>
      </c>
      <c r="P331" s="46"/>
      <c r="Q331" s="46">
        <f t="shared" si="34"/>
        <v>0.06127174338804414</v>
      </c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1:36" s="14" customFormat="1" ht="12.75">
      <c r="A332" s="46">
        <v>0.0288</v>
      </c>
      <c r="B332" s="46">
        <f t="shared" si="36"/>
        <v>0.40354529635238845</v>
      </c>
      <c r="C332" s="46">
        <f t="shared" si="35"/>
        <v>28.8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7">
        <f t="shared" si="32"/>
        <v>-0.318711994874345</v>
      </c>
      <c r="O332" s="46">
        <f t="shared" si="33"/>
        <v>28.9</v>
      </c>
      <c r="P332" s="46"/>
      <c r="Q332" s="46">
        <f t="shared" si="34"/>
        <v>0.14148778990950484</v>
      </c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1:36" s="14" customFormat="1" ht="12.75">
      <c r="A333" s="46">
        <v>0.0289</v>
      </c>
      <c r="B333" s="46">
        <f t="shared" si="36"/>
        <v>0.4601997847838498</v>
      </c>
      <c r="C333" s="46">
        <f t="shared" si="35"/>
        <v>28.9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7">
        <f t="shared" si="32"/>
        <v>-0.29389262614626127</v>
      </c>
      <c r="O333" s="46">
        <f t="shared" si="33"/>
        <v>28.9999999999999</v>
      </c>
      <c r="P333" s="46"/>
      <c r="Q333" s="46">
        <f t="shared" si="34"/>
        <v>0.22114544876373904</v>
      </c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1:36" s="14" customFormat="1" ht="12.75">
      <c r="A334" s="46">
        <v>0.0289999999999999</v>
      </c>
      <c r="B334" s="46">
        <f t="shared" si="36"/>
        <v>0.5150380749100003</v>
      </c>
      <c r="C334" s="46">
        <f t="shared" si="35"/>
        <v>28.9999999999999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7">
        <f t="shared" si="32"/>
        <v>-0.2679133974894988</v>
      </c>
      <c r="O334" s="46">
        <f t="shared" si="33"/>
        <v>29.1</v>
      </c>
      <c r="P334" s="46"/>
      <c r="Q334" s="46">
        <f t="shared" si="34"/>
        <v>0.2999303475636002</v>
      </c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1:36" s="14" customFormat="1" ht="12.75">
      <c r="A335" s="46">
        <v>0.0291</v>
      </c>
      <c r="B335" s="46">
        <f t="shared" si="36"/>
        <v>0.567843745053099</v>
      </c>
      <c r="C335" s="46">
        <f t="shared" si="35"/>
        <v>29.1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7">
        <f t="shared" si="32"/>
        <v>-0.24087683705088472</v>
      </c>
      <c r="O335" s="46">
        <f t="shared" si="33"/>
        <v>29.1999999999999</v>
      </c>
      <c r="P335" s="46"/>
      <c r="Q335" s="46">
        <f t="shared" si="34"/>
        <v>0.37753155830661955</v>
      </c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1:36" s="14" customFormat="1" ht="12.75">
      <c r="A336" s="46">
        <v>0.0291999999999999</v>
      </c>
      <c r="B336" s="46">
        <f t="shared" si="36"/>
        <v>0.6184083953575042</v>
      </c>
      <c r="C336" s="46">
        <f t="shared" si="35"/>
        <v>29.1999999999999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7">
        <f t="shared" si="32"/>
        <v>-0.21288964578253713</v>
      </c>
      <c r="O336" s="46">
        <f t="shared" si="33"/>
        <v>29.3</v>
      </c>
      <c r="P336" s="46"/>
      <c r="Q336" s="46">
        <f t="shared" si="34"/>
        <v>0.45364282446691273</v>
      </c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1:36" s="14" customFormat="1" ht="12.75">
      <c r="A337" s="46">
        <v>0.0293</v>
      </c>
      <c r="B337" s="46">
        <f t="shared" si="36"/>
        <v>0.6665324702494498</v>
      </c>
      <c r="C337" s="46">
        <f t="shared" si="35"/>
        <v>29.3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7">
        <f t="shared" si="32"/>
        <v>-0.18406227634234</v>
      </c>
      <c r="O337" s="46">
        <f t="shared" si="33"/>
        <v>29.4</v>
      </c>
      <c r="P337" s="46"/>
      <c r="Q337" s="46">
        <f t="shared" si="34"/>
        <v>0.5279637696486538</v>
      </c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1:36" s="14" customFormat="1" ht="12.75">
      <c r="A338" s="46">
        <v>0.0294</v>
      </c>
      <c r="B338" s="46">
        <f t="shared" si="36"/>
        <v>0.7120260459909937</v>
      </c>
      <c r="C338" s="46">
        <f t="shared" si="35"/>
        <v>29.4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7">
        <f t="shared" si="32"/>
        <v>-0.15450849718750362</v>
      </c>
      <c r="O338" s="46">
        <f t="shared" si="33"/>
        <v>29.4999999999999</v>
      </c>
      <c r="P338" s="46"/>
      <c r="Q338" s="46">
        <f t="shared" si="34"/>
        <v>0.600201083035226</v>
      </c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1:36" s="14" customFormat="1" ht="12.75">
      <c r="A339" s="46">
        <v>0.0294999999999999</v>
      </c>
      <c r="B339" s="46">
        <f t="shared" si="36"/>
        <v>0.7547095802227296</v>
      </c>
      <c r="C339" s="46">
        <f t="shared" si="35"/>
        <v>29.4999999999999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7">
        <f t="shared" si="32"/>
        <v>-0.12434494358242705</v>
      </c>
      <c r="O339" s="46">
        <f t="shared" si="33"/>
        <v>29.6</v>
      </c>
      <c r="P339" s="46"/>
      <c r="Q339" s="46">
        <f t="shared" si="34"/>
        <v>0.6700696769529904</v>
      </c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1:36" s="14" customFormat="1" ht="12.75">
      <c r="A340" s="46">
        <v>0.0296</v>
      </c>
      <c r="B340" s="46">
        <f t="shared" si="36"/>
        <v>0.7944146205354174</v>
      </c>
      <c r="C340" s="46">
        <f t="shared" si="35"/>
        <v>29.6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7">
        <f t="shared" si="32"/>
        <v>-0.09369065729289355</v>
      </c>
      <c r="O340" s="46">
        <f t="shared" si="33"/>
        <v>29.6999999999999</v>
      </c>
      <c r="P340" s="46"/>
      <c r="Q340" s="46">
        <f t="shared" si="34"/>
        <v>0.7372938119813983</v>
      </c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1:36" s="14" customFormat="1" ht="12.75">
      <c r="A341" s="46">
        <v>0.0296999999999999</v>
      </c>
      <c r="B341" s="46">
        <f t="shared" si="36"/>
        <v>0.8309844692742919</v>
      </c>
      <c r="C341" s="46">
        <f t="shared" si="35"/>
        <v>29.6999999999999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7">
        <f t="shared" si="32"/>
        <v>-0.06266661678218385</v>
      </c>
      <c r="O341" s="46">
        <f t="shared" si="33"/>
        <v>29.7999999999999</v>
      </c>
      <c r="P341" s="46"/>
      <c r="Q341" s="46">
        <f t="shared" si="34"/>
        <v>0.8016081851714878</v>
      </c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1:36" s="14" customFormat="1" ht="12.75">
      <c r="A342" s="46">
        <v>0.0297999999999999</v>
      </c>
      <c r="B342" s="46">
        <f t="shared" si="36"/>
        <v>0.8642748019536717</v>
      </c>
      <c r="C342" s="46">
        <f t="shared" si="35"/>
        <v>29.7999999999999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7">
        <f t="shared" si="32"/>
        <v>-0.031395259764688786</v>
      </c>
      <c r="O342" s="46">
        <f t="shared" si="33"/>
        <v>29.8999999999999</v>
      </c>
      <c r="P342" s="46"/>
      <c r="Q342" s="46">
        <f t="shared" si="34"/>
        <v>0.8627589770746498</v>
      </c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1:36" s="14" customFormat="1" ht="12.75">
      <c r="A343" s="46">
        <v>0.0298999999999999</v>
      </c>
      <c r="B343" s="46">
        <f t="shared" si="36"/>
        <v>0.8941542368393386</v>
      </c>
      <c r="C343" s="46">
        <f t="shared" si="35"/>
        <v>29.8999999999999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7">
        <f t="shared" si="32"/>
        <v>-3.2341967645677094E-14</v>
      </c>
      <c r="O343" s="46">
        <f t="shared" si="33"/>
        <v>29.999999999999897</v>
      </c>
      <c r="P343" s="46"/>
      <c r="Q343" s="46">
        <f t="shared" si="34"/>
        <v>0.9205048534523821</v>
      </c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1:36" s="14" customFormat="1" ht="12.75">
      <c r="A344" s="46">
        <v>0.0299999999999999</v>
      </c>
      <c r="B344" s="46">
        <f t="shared" si="36"/>
        <v>0.9205048534524144</v>
      </c>
      <c r="C344" s="46">
        <f t="shared" si="35"/>
        <v>29.999999999999897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7">
        <f t="shared" si="32"/>
        <v>0.031395259764626</v>
      </c>
      <c r="O344" s="46">
        <f t="shared" si="33"/>
        <v>30.099999999999902</v>
      </c>
      <c r="P344" s="46"/>
      <c r="Q344" s="46">
        <f t="shared" si="34"/>
        <v>0.974617917712206</v>
      </c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1:36" s="14" customFormat="1" ht="12.75">
      <c r="A345" s="46">
        <v>0.0300999999999999</v>
      </c>
      <c r="B345" s="46">
        <f t="shared" si="36"/>
        <v>0.94322265794758</v>
      </c>
      <c r="C345" s="46">
        <f t="shared" si="35"/>
        <v>30.099999999999902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7">
        <f t="shared" si="32"/>
        <v>0.06266661678212145</v>
      </c>
      <c r="O345" s="46">
        <f t="shared" si="33"/>
        <v>30.1999999999999</v>
      </c>
      <c r="P345" s="46"/>
      <c r="Q345" s="46">
        <f t="shared" si="34"/>
        <v>1.0248846103113896</v>
      </c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1:36" s="14" customFormat="1" ht="12.75">
      <c r="A346" s="46">
        <v>0.0301999999999999</v>
      </c>
      <c r="B346" s="46">
        <f t="shared" si="36"/>
        <v>0.9622179935292681</v>
      </c>
      <c r="C346" s="46">
        <f t="shared" si="35"/>
        <v>30.1999999999999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7">
        <f t="shared" si="32"/>
        <v>0.09369065729283177</v>
      </c>
      <c r="O346" s="46">
        <f t="shared" si="33"/>
        <v>30.2999999999999</v>
      </c>
      <c r="P346" s="46"/>
      <c r="Q346" s="46">
        <f t="shared" si="34"/>
        <v>1.071106551578914</v>
      </c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1:36" s="14" customFormat="1" ht="12.75">
      <c r="A347" s="46">
        <v>0.0302999999999999</v>
      </c>
      <c r="B347" s="46">
        <f t="shared" si="36"/>
        <v>0.9774158942860823</v>
      </c>
      <c r="C347" s="46">
        <f t="shared" si="35"/>
        <v>30.2999999999999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7">
        <f t="shared" si="32"/>
        <v>0.1243449435823971</v>
      </c>
      <c r="O347" s="46">
        <f t="shared" si="33"/>
        <v>30.3999999999999</v>
      </c>
      <c r="P347" s="46"/>
      <c r="Q347" s="46">
        <f t="shared" si="34"/>
        <v>1.1131013246293933</v>
      </c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1:36" s="14" customFormat="1" ht="12.75">
      <c r="A348" s="46">
        <v>0.0303999999999999</v>
      </c>
      <c r="B348" s="46">
        <f t="shared" si="36"/>
        <v>0.9887563810469963</v>
      </c>
      <c r="C348" s="46">
        <f t="shared" si="35"/>
        <v>30.3999999999999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7">
        <f t="shared" si="32"/>
        <v>0.1545084971874438</v>
      </c>
      <c r="O348" s="46">
        <f t="shared" si="33"/>
        <v>30.499999999999897</v>
      </c>
      <c r="P348" s="46"/>
      <c r="Q348" s="46">
        <f t="shared" si="34"/>
        <v>1.1507031952791837</v>
      </c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1:36" s="14" customFormat="1" ht="12.75">
      <c r="A349" s="46">
        <v>0.0304999999999999</v>
      </c>
      <c r="B349" s="46">
        <f t="shared" si="36"/>
        <v>0.9961946980917399</v>
      </c>
      <c r="C349" s="46">
        <f t="shared" si="35"/>
        <v>30.499999999999897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7">
        <f t="shared" si="32"/>
        <v>0.18406227634230957</v>
      </c>
      <c r="O349" s="46">
        <f t="shared" si="33"/>
        <v>30.599999999999902</v>
      </c>
      <c r="P349" s="46"/>
      <c r="Q349" s="46">
        <f t="shared" si="34"/>
        <v>1.1837637661234912</v>
      </c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1:36" s="14" customFormat="1" ht="12.75">
      <c r="A350" s="46">
        <v>0.0305999999999999</v>
      </c>
      <c r="B350" s="46">
        <f t="shared" si="36"/>
        <v>0.9997014897811816</v>
      </c>
      <c r="C350" s="46">
        <f t="shared" si="35"/>
        <v>30.599999999999902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7">
        <f t="shared" si="32"/>
        <v>0.21288964578250755</v>
      </c>
      <c r="O350" s="46">
        <f t="shared" si="33"/>
        <v>30.6999999999999</v>
      </c>
      <c r="P350" s="46"/>
      <c r="Q350" s="46">
        <f t="shared" si="34"/>
        <v>1.2121525621931313</v>
      </c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1:36" s="14" customFormat="1" ht="12.75">
      <c r="A351" s="46">
        <v>0.0306999999999999</v>
      </c>
      <c r="B351" s="46">
        <f t="shared" si="36"/>
        <v>0.9992629164106237</v>
      </c>
      <c r="C351" s="46">
        <f t="shared" si="35"/>
        <v>30.6999999999999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7">
        <f t="shared" si="32"/>
        <v>0.2408768370508296</v>
      </c>
      <c r="O351" s="46">
        <f t="shared" si="33"/>
        <v>30.7999999999999</v>
      </c>
      <c r="P351" s="46"/>
      <c r="Q351" s="46">
        <f t="shared" si="34"/>
        <v>1.2357575458796244</v>
      </c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1:36" s="14" customFormat="1" ht="12.75">
      <c r="A352" s="46">
        <v>0.0307999999999999</v>
      </c>
      <c r="B352" s="46">
        <f t="shared" si="36"/>
        <v>0.9948807088287949</v>
      </c>
      <c r="C352" s="46">
        <f t="shared" si="35"/>
        <v>30.7999999999999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7">
        <f t="shared" si="32"/>
        <v>0.26791339748947113</v>
      </c>
      <c r="O352" s="46">
        <f t="shared" si="33"/>
        <v>30.8999999999999</v>
      </c>
      <c r="P352" s="46"/>
      <c r="Q352" s="46">
        <f t="shared" si="34"/>
        <v>1.2544855590964514</v>
      </c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1:36" s="14" customFormat="1" ht="12.75">
      <c r="A353" s="46">
        <v>0.0308999999999999</v>
      </c>
      <c r="B353" s="46">
        <f t="shared" si="36"/>
        <v>0.9865721616069802</v>
      </c>
      <c r="C353" s="46">
        <f t="shared" si="35"/>
        <v>30.8999999999999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7">
        <f t="shared" si="32"/>
        <v>0.29389262614621037</v>
      </c>
      <c r="O353" s="46">
        <f t="shared" si="33"/>
        <v>30.9999999999999</v>
      </c>
      <c r="P353" s="46"/>
      <c r="Q353" s="46">
        <f t="shared" si="34"/>
        <v>1.2682626909314605</v>
      </c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1:36" s="14" customFormat="1" ht="12.75">
      <c r="A354" s="46">
        <v>0.0309999999999999</v>
      </c>
      <c r="B354" s="46">
        <f t="shared" si="36"/>
        <v>0.9743700647852501</v>
      </c>
      <c r="C354" s="46">
        <f t="shared" si="35"/>
        <v>30.9999999999999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7">
        <f t="shared" si="32"/>
        <v>0.3187119948743198</v>
      </c>
      <c r="O354" s="46">
        <f t="shared" si="33"/>
        <v>31.0999999999999</v>
      </c>
      <c r="P354" s="46"/>
      <c r="Q354" s="46">
        <f t="shared" si="34"/>
        <v>1.277034569339472</v>
      </c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1:36" s="14" customFormat="1" ht="12.75">
      <c r="A355" s="46">
        <v>0.0310999999999999</v>
      </c>
      <c r="B355" s="46">
        <f t="shared" si="36"/>
        <v>0.9583225744651523</v>
      </c>
      <c r="C355" s="46">
        <f t="shared" si="35"/>
        <v>31.0999999999999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7">
        <f t="shared" si="32"/>
        <v>0.34227355296432177</v>
      </c>
      <c r="O355" s="46">
        <f t="shared" si="33"/>
        <v>31.1999999999999</v>
      </c>
      <c r="P355" s="46"/>
      <c r="Q355" s="46">
        <f t="shared" si="34"/>
        <v>1.2807665757238997</v>
      </c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1:36" s="14" customFormat="1" ht="12.75">
      <c r="A356" s="46">
        <v>0.0311999999999999</v>
      </c>
      <c r="B356" s="46">
        <f t="shared" si="36"/>
        <v>0.9384930227595779</v>
      </c>
      <c r="C356" s="46">
        <f t="shared" si="35"/>
        <v>31.1999999999999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7">
        <f t="shared" si="32"/>
        <v>0.36448431371068324</v>
      </c>
      <c r="O356" s="46">
        <f t="shared" si="33"/>
        <v>31.299999999999898</v>
      </c>
      <c r="P356" s="46"/>
      <c r="Q356" s="46">
        <f t="shared" si="34"/>
        <v>1.2794439815605352</v>
      </c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1:36" s="14" customFormat="1" ht="12.75">
      <c r="A357" s="46">
        <v>0.0312999999999999</v>
      </c>
      <c r="B357" s="46">
        <f t="shared" si="36"/>
        <v>0.914959667849852</v>
      </c>
      <c r="C357" s="46">
        <f t="shared" si="35"/>
        <v>31.299999999999898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7">
        <f t="shared" si="32"/>
        <v>0.38525662138787464</v>
      </c>
      <c r="O357" s="46">
        <f t="shared" si="33"/>
        <v>31.3999999999999</v>
      </c>
      <c r="P357" s="46"/>
      <c r="Q357" s="46">
        <f t="shared" si="34"/>
        <v>1.2730720065243055</v>
      </c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1:36" s="14" customFormat="1" ht="12.75">
      <c r="A358" s="46">
        <v>0.0313999999999999</v>
      </c>
      <c r="B358" s="46">
        <f t="shared" si="36"/>
        <v>0.8878153851364309</v>
      </c>
      <c r="C358" s="46">
        <f t="shared" si="35"/>
        <v>31.3999999999999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7">
        <f t="shared" si="32"/>
        <v>0.40450849718745624</v>
      </c>
      <c r="O358" s="46">
        <f t="shared" si="33"/>
        <v>31.499999999999904</v>
      </c>
      <c r="P358" s="46"/>
      <c r="Q358" s="46">
        <f t="shared" si="34"/>
        <v>1.2616757978896</v>
      </c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1:36" s="14" customFormat="1" ht="12.75">
      <c r="A359" s="46">
        <v>0.0314999999999999</v>
      </c>
      <c r="B359" s="46">
        <f t="shared" si="36"/>
        <v>0.8571673007021438</v>
      </c>
      <c r="C359" s="46">
        <f t="shared" si="35"/>
        <v>31.499999999999904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7">
        <f t="shared" si="32"/>
        <v>0.4221639627509906</v>
      </c>
      <c r="O359" s="46">
        <f t="shared" si="33"/>
        <v>31.5999999999999</v>
      </c>
      <c r="P359" s="46"/>
      <c r="Q359" s="46">
        <f t="shared" si="34"/>
        <v>1.2453003312854694</v>
      </c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1:36" s="14" customFormat="1" ht="12.75">
      <c r="A360" s="46">
        <v>0.0315999999999999</v>
      </c>
      <c r="B360" s="46">
        <f t="shared" si="36"/>
        <v>0.8231363685344788</v>
      </c>
      <c r="C360" s="46">
        <f t="shared" si="35"/>
        <v>31.5999999999999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7">
        <f t="shared" si="32"/>
        <v>0.4381533400219173</v>
      </c>
      <c r="O360" s="46">
        <f t="shared" si="33"/>
        <v>31.699999999999903</v>
      </c>
      <c r="P360" s="46"/>
      <c r="Q360" s="46">
        <f t="shared" si="34"/>
        <v>1.2240102331973575</v>
      </c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1:36" s="14" customFormat="1" ht="12.75">
      <c r="A361" s="46">
        <v>0.0316999999999999</v>
      </c>
      <c r="B361" s="46">
        <f t="shared" si="36"/>
        <v>0.7858568931754402</v>
      </c>
      <c r="C361" s="46">
        <f t="shared" si="35"/>
        <v>31.699999999999903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7">
        <f t="shared" si="32"/>
        <v>0.45241352623299613</v>
      </c>
      <c r="O361" s="46">
        <f t="shared" si="33"/>
        <v>31.799999999999898</v>
      </c>
      <c r="P361" s="46"/>
      <c r="Q361" s="46">
        <f t="shared" si="34"/>
        <v>1.1978895259159021</v>
      </c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1:36" s="14" customFormat="1" ht="12.75">
      <c r="A362" s="46">
        <v>0.0317999999999999</v>
      </c>
      <c r="B362" s="46">
        <f t="shared" si="36"/>
        <v>0.745475999682906</v>
      </c>
      <c r="C362" s="46">
        <f t="shared" si="35"/>
        <v>31.799999999999898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7">
        <f t="shared" si="32"/>
        <v>0.4648882429441145</v>
      </c>
      <c r="O362" s="46">
        <f t="shared" si="33"/>
        <v>31.8999999999999</v>
      </c>
      <c r="P362" s="46"/>
      <c r="Q362" s="46">
        <f t="shared" si="34"/>
        <v>1.1670412959393215</v>
      </c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1:36" s="14" customFormat="1" ht="12.75">
      <c r="A363" s="46">
        <v>0.0318999999999999</v>
      </c>
      <c r="B363" s="46">
        <f t="shared" si="36"/>
        <v>0.7021530529952069</v>
      </c>
      <c r="C363" s="46">
        <f t="shared" si="35"/>
        <v>31.8999999999999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7">
        <f t="shared" si="32"/>
        <v>0.4755282581475668</v>
      </c>
      <c r="O363" s="46">
        <f t="shared" si="33"/>
        <v>31.999999999999897</v>
      </c>
      <c r="P363" s="46"/>
      <c r="Q363" s="46">
        <f t="shared" si="34"/>
        <v>1.1315872871381243</v>
      </c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1:36" s="14" customFormat="1" ht="12.75">
      <c r="A364" s="46">
        <v>0.0319999999999999</v>
      </c>
      <c r="B364" s="46">
        <f t="shared" si="36"/>
        <v>0.6560590289905575</v>
      </c>
      <c r="C364" s="46">
        <f t="shared" si="35"/>
        <v>31.999999999999897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7">
        <f aca="true" t="shared" si="37" ref="N364:N427">IF(A365&lt;$H$100,RR*SIN(w*A365+0),NA())</f>
        <v>0.48429158056430793</v>
      </c>
      <c r="O364" s="46">
        <f aca="true" t="shared" si="38" ref="O364:O427">A365*10^3</f>
        <v>32.0999999999999</v>
      </c>
      <c r="P364" s="46"/>
      <c r="Q364" s="46">
        <f aca="true" t="shared" si="39" ref="Q364:Q427">N364+B365</f>
        <v>1.0916674202876449</v>
      </c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1:36" s="14" customFormat="1" ht="12.75">
      <c r="A365" s="46">
        <v>0.0320999999999999</v>
      </c>
      <c r="B365" s="46">
        <f t="shared" si="36"/>
        <v>0.607375839723337</v>
      </c>
      <c r="C365" s="46">
        <f t="shared" si="35"/>
        <v>32.0999999999999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7">
        <f t="shared" si="37"/>
        <v>0.4911436253643442</v>
      </c>
      <c r="O365" s="46">
        <f t="shared" si="38"/>
        <v>32.2</v>
      </c>
      <c r="P365" s="46"/>
      <c r="Q365" s="46">
        <f t="shared" si="39"/>
        <v>1.0474392408646516</v>
      </c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1:36" s="14" customFormat="1" ht="12.75">
      <c r="A366" s="46">
        <v>0.0322</v>
      </c>
      <c r="B366" s="46">
        <f t="shared" si="36"/>
        <v>0.5562956155003075</v>
      </c>
      <c r="C366" s="46">
        <f aca="true" t="shared" si="40" ref="C366:C429">A366*10^3</f>
        <v>32.2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7">
        <f t="shared" si="37"/>
        <v>0.496057350657235</v>
      </c>
      <c r="O366" s="46">
        <f t="shared" si="38"/>
        <v>32.2999999999999</v>
      </c>
      <c r="P366" s="46"/>
      <c r="Q366" s="46">
        <f t="shared" si="39"/>
        <v>0.9990772972875254</v>
      </c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1:36" s="14" customFormat="1" ht="12.75">
      <c r="A367" s="46">
        <v>0.0322999999999999</v>
      </c>
      <c r="B367" s="46">
        <f t="shared" si="36"/>
        <v>0.5030199466302904</v>
      </c>
      <c r="C367" s="46">
        <f t="shared" si="40"/>
        <v>32.2999999999999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7">
        <f t="shared" si="37"/>
        <v>0.49901336421413384</v>
      </c>
      <c r="O367" s="46">
        <f t="shared" si="38"/>
        <v>32.3999999999999</v>
      </c>
      <c r="P367" s="46"/>
      <c r="Q367" s="46">
        <f t="shared" si="39"/>
        <v>0.946772452052961</v>
      </c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1:36" s="14" customFormat="1" ht="12.75">
      <c r="A368" s="46">
        <v>0.0323999999999999</v>
      </c>
      <c r="B368" s="46">
        <f t="shared" si="36"/>
        <v>0.44775908783882723</v>
      </c>
      <c r="C368" s="46">
        <f t="shared" si="40"/>
        <v>32.3999999999999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7">
        <f t="shared" si="37"/>
        <v>0.5</v>
      </c>
      <c r="O368" s="46">
        <f t="shared" si="38"/>
        <v>32.5</v>
      </c>
      <c r="P368" s="46"/>
      <c r="Q368" s="46">
        <f t="shared" si="39"/>
        <v>0.8907311284892745</v>
      </c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1:36" s="14" customFormat="1" ht="12.75">
      <c r="A369" s="46">
        <v>0.0325</v>
      </c>
      <c r="B369" s="46">
        <f t="shared" si="36"/>
        <v>0.39073112848927444</v>
      </c>
      <c r="C369" s="46">
        <f t="shared" si="40"/>
        <v>32.5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7">
        <f t="shared" si="37"/>
        <v>0.4990133642141359</v>
      </c>
      <c r="O369" s="46">
        <f t="shared" si="38"/>
        <v>32.599999999999994</v>
      </c>
      <c r="P369" s="46"/>
      <c r="Q369" s="46">
        <f t="shared" si="39"/>
        <v>0.8311744960978436</v>
      </c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1:36" s="14" customFormat="1" ht="12.75">
      <c r="A370" s="46">
        <v>0.0326</v>
      </c>
      <c r="B370" s="46">
        <f t="shared" si="36"/>
        <v>0.33216113188370766</v>
      </c>
      <c r="C370" s="46">
        <f t="shared" si="40"/>
        <v>32.599999999999994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7">
        <f t="shared" si="37"/>
        <v>0.4960573506572389</v>
      </c>
      <c r="O370" s="46">
        <f t="shared" si="38"/>
        <v>32.7</v>
      </c>
      <c r="P370" s="46"/>
      <c r="Q370" s="46">
        <f t="shared" si="39"/>
        <v>0.7683375976978146</v>
      </c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1:36" s="14" customFormat="1" ht="12.75">
      <c r="A371" s="46">
        <v>0.0327</v>
      </c>
      <c r="B371" s="46">
        <f t="shared" si="36"/>
        <v>0.27228024704057574</v>
      </c>
      <c r="C371" s="46">
        <f t="shared" si="40"/>
        <v>32.7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7">
        <f t="shared" si="37"/>
        <v>0.491143625364344</v>
      </c>
      <c r="O371" s="46">
        <f t="shared" si="38"/>
        <v>32.800000000000004</v>
      </c>
      <c r="P371" s="46"/>
      <c r="Q371" s="46">
        <f t="shared" si="39"/>
        <v>0.702468421819731</v>
      </c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1:36" s="14" customFormat="1" ht="12.75">
      <c r="A372" s="46">
        <v>0.0328</v>
      </c>
      <c r="B372" s="46">
        <f t="shared" si="36"/>
        <v>0.21132479645538696</v>
      </c>
      <c r="C372" s="46">
        <f t="shared" si="40"/>
        <v>32.800000000000004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7">
        <f t="shared" si="37"/>
        <v>0.4842915805643156</v>
      </c>
      <c r="O372" s="46">
        <f t="shared" si="38"/>
        <v>32.9</v>
      </c>
      <c r="P372" s="46"/>
      <c r="Q372" s="46">
        <f t="shared" si="39"/>
        <v>0.6338269240080273</v>
      </c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1:36" s="14" customFormat="1" ht="12.75">
      <c r="A373" s="46">
        <v>0.0329</v>
      </c>
      <c r="B373" s="46">
        <f t="shared" si="36"/>
        <v>0.1495353434437117</v>
      </c>
      <c r="C373" s="46">
        <f t="shared" si="40"/>
        <v>32.9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7">
        <f t="shared" si="37"/>
        <v>0.4755282581475764</v>
      </c>
      <c r="O373" s="46">
        <f t="shared" si="38"/>
        <v>33</v>
      </c>
      <c r="P373" s="46"/>
      <c r="Q373" s="46">
        <f t="shared" si="39"/>
        <v>0.5626840008952335</v>
      </c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1:36" s="14" customFormat="1" ht="12.75">
      <c r="A374" s="46">
        <v>0.033</v>
      </c>
      <c r="B374" s="46">
        <f t="shared" si="36"/>
        <v>0.08715574274765715</v>
      </c>
      <c r="C374" s="46">
        <f t="shared" si="40"/>
        <v>33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7">
        <f t="shared" si="37"/>
        <v>0.4648882429441259</v>
      </c>
      <c r="O374" s="46">
        <f t="shared" si="38"/>
        <v>33.099999999999994</v>
      </c>
      <c r="P374" s="46"/>
      <c r="Q374" s="46">
        <f t="shared" si="39"/>
        <v>0.4893204210967819</v>
      </c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1:36" s="14" customFormat="1" ht="12.75">
      <c r="A375" s="46">
        <v>0.0331</v>
      </c>
      <c r="B375" s="46">
        <f t="shared" si="36"/>
        <v>0.02443217815265604</v>
      </c>
      <c r="C375" s="46">
        <f t="shared" si="40"/>
        <v>33.099999999999994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7">
        <f t="shared" si="37"/>
        <v>0.45241352623300934</v>
      </c>
      <c r="O375" s="46">
        <f t="shared" si="38"/>
        <v>33.2</v>
      </c>
      <c r="P375" s="46"/>
      <c r="Q375" s="46">
        <f t="shared" si="39"/>
        <v>0.4140257171454891</v>
      </c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1:36" s="14" customFormat="1" ht="12.75">
      <c r="A376" s="46">
        <v>0.0332</v>
      </c>
      <c r="B376" s="46">
        <f t="shared" si="36"/>
        <v>-0.03838780908752024</v>
      </c>
      <c r="C376" s="46">
        <f t="shared" si="40"/>
        <v>33.2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7">
        <f t="shared" si="37"/>
        <v>0.4381533400219314</v>
      </c>
      <c r="O376" s="46">
        <f t="shared" si="38"/>
        <v>33.300000000000004</v>
      </c>
      <c r="P376" s="46"/>
      <c r="Q376" s="46">
        <f t="shared" si="39"/>
        <v>0.3370970428389851</v>
      </c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1:36" s="14" customFormat="1" ht="12.75">
      <c r="A377" s="46">
        <v>0.0333</v>
      </c>
      <c r="B377" s="46">
        <f t="shared" si="36"/>
        <v>-0.1010562971829463</v>
      </c>
      <c r="C377" s="46">
        <f t="shared" si="40"/>
        <v>33.300000000000004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7">
        <f t="shared" si="37"/>
        <v>0.4221639627510072</v>
      </c>
      <c r="O377" s="46">
        <f t="shared" si="38"/>
        <v>33.4</v>
      </c>
      <c r="P377" s="46"/>
      <c r="Q377" s="46">
        <f t="shared" si="39"/>
        <v>0.2588380005093853</v>
      </c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1:36" s="14" customFormat="1" ht="12.75">
      <c r="A378" s="46">
        <v>0.0334</v>
      </c>
      <c r="B378" s="46">
        <f t="shared" si="36"/>
        <v>-0.16332596224162185</v>
      </c>
      <c r="C378" s="46">
        <f t="shared" si="40"/>
        <v>33.4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7">
        <f t="shared" si="37"/>
        <v>0.40450849718747345</v>
      </c>
      <c r="O378" s="46">
        <f t="shared" si="38"/>
        <v>33.5</v>
      </c>
      <c r="P378" s="46"/>
      <c r="Q378" s="46">
        <f t="shared" si="39"/>
        <v>0.1795574428436092</v>
      </c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1:36" s="14" customFormat="1" ht="12.75">
      <c r="A379" s="46">
        <v>0.0335</v>
      </c>
      <c r="B379" s="46">
        <f aca="true" t="shared" si="41" ref="B379:B442">IF(A379&lt;$H$100,R*SIN(w*A379+$H$102),NA())</f>
        <v>-0.22495105434386425</v>
      </c>
      <c r="C379" s="46">
        <f t="shared" si="40"/>
        <v>33.5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7">
        <f t="shared" si="37"/>
        <v>0.3852566213878944</v>
      </c>
      <c r="O379" s="46">
        <f t="shared" si="38"/>
        <v>33.6</v>
      </c>
      <c r="P379" s="46"/>
      <c r="Q379" s="46">
        <f t="shared" si="39"/>
        <v>0.0995682539829219</v>
      </c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1:36" s="14" customFormat="1" ht="12.75">
      <c r="A380" s="46">
        <v>0.0336</v>
      </c>
      <c r="B380" s="46">
        <f t="shared" si="41"/>
        <v>-0.2856883674049725</v>
      </c>
      <c r="C380" s="46">
        <f t="shared" si="40"/>
        <v>33.6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7">
        <f t="shared" si="37"/>
        <v>0.36448431371070567</v>
      </c>
      <c r="O380" s="46">
        <f t="shared" si="38"/>
        <v>33.7</v>
      </c>
      <c r="P380" s="46"/>
      <c r="Q380" s="46">
        <f t="shared" si="39"/>
        <v>0.01918611471217241</v>
      </c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1:36" s="14" customFormat="1" ht="12.75">
      <c r="A381" s="46">
        <v>0.0337</v>
      </c>
      <c r="B381" s="46">
        <f t="shared" si="41"/>
        <v>-0.34529819899853326</v>
      </c>
      <c r="C381" s="46">
        <f t="shared" si="40"/>
        <v>33.7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7">
        <f t="shared" si="37"/>
        <v>0.3422735529643457</v>
      </c>
      <c r="O381" s="46">
        <f t="shared" si="38"/>
        <v>33.8</v>
      </c>
      <c r="P381" s="46"/>
      <c r="Q381" s="46">
        <f t="shared" si="39"/>
        <v>-0.061271743388039424</v>
      </c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1:36" s="14" customFormat="1" ht="12.75">
      <c r="A382" s="46">
        <v>0.0338</v>
      </c>
      <c r="B382" s="46">
        <f t="shared" si="41"/>
        <v>-0.4035452963523851</v>
      </c>
      <c r="C382" s="46">
        <f t="shared" si="40"/>
        <v>33.8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7">
        <f t="shared" si="37"/>
        <v>0.31871199487434504</v>
      </c>
      <c r="O382" s="46">
        <f t="shared" si="38"/>
        <v>33.9</v>
      </c>
      <c r="P382" s="46"/>
      <c r="Q382" s="46">
        <f t="shared" si="39"/>
        <v>-0.14148778990950467</v>
      </c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1:36" s="14" customFormat="1" ht="12.75">
      <c r="A383" s="46">
        <v>0.0339</v>
      </c>
      <c r="B383" s="46">
        <f t="shared" si="41"/>
        <v>-0.4601997847838497</v>
      </c>
      <c r="C383" s="46">
        <f t="shared" si="40"/>
        <v>33.9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7">
        <f t="shared" si="37"/>
        <v>0.29389262614623546</v>
      </c>
      <c r="O383" s="46">
        <f t="shared" si="38"/>
        <v>34</v>
      </c>
      <c r="P383" s="46"/>
      <c r="Q383" s="46">
        <f t="shared" si="39"/>
        <v>-0.22114544876381959</v>
      </c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1:36" s="14" customFormat="1" ht="12.75">
      <c r="A384" s="46">
        <v>0.034</v>
      </c>
      <c r="B384" s="46">
        <f t="shared" si="41"/>
        <v>-0.515038074910055</v>
      </c>
      <c r="C384" s="46">
        <f t="shared" si="40"/>
        <v>34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7">
        <f t="shared" si="37"/>
        <v>0.26791339748949883</v>
      </c>
      <c r="O384" s="46">
        <f t="shared" si="38"/>
        <v>34.1</v>
      </c>
      <c r="P384" s="46"/>
      <c r="Q384" s="46">
        <f t="shared" si="39"/>
        <v>-0.29993034756360004</v>
      </c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1:36" s="14" customFormat="1" ht="12.75">
      <c r="A385" s="46">
        <v>0.0341</v>
      </c>
      <c r="B385" s="46">
        <f t="shared" si="41"/>
        <v>-0.5678437450530989</v>
      </c>
      <c r="C385" s="46">
        <f t="shared" si="40"/>
        <v>34.1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7">
        <f t="shared" si="37"/>
        <v>0.24087683705085675</v>
      </c>
      <c r="O385" s="46">
        <f t="shared" si="38"/>
        <v>34.2</v>
      </c>
      <c r="P385" s="46"/>
      <c r="Q385" s="46">
        <f t="shared" si="39"/>
        <v>-0.3775315583066976</v>
      </c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1:36" s="14" customFormat="1" ht="12.75">
      <c r="A386" s="46">
        <v>0.0342</v>
      </c>
      <c r="B386" s="46">
        <f t="shared" si="41"/>
        <v>-0.6184083953575543</v>
      </c>
      <c r="C386" s="46">
        <f t="shared" si="40"/>
        <v>34.2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7">
        <f t="shared" si="37"/>
        <v>0.2128896457825372</v>
      </c>
      <c r="O386" s="46">
        <f t="shared" si="38"/>
        <v>34.3</v>
      </c>
      <c r="P386" s="46"/>
      <c r="Q386" s="46">
        <f t="shared" si="39"/>
        <v>-0.4536428244669125</v>
      </c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1:36" s="14" customFormat="1" ht="12.75">
      <c r="A387" s="46">
        <v>0.0343</v>
      </c>
      <c r="B387" s="46">
        <f t="shared" si="41"/>
        <v>-0.6665324702494497</v>
      </c>
      <c r="C387" s="46">
        <f t="shared" si="40"/>
        <v>34.3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7">
        <f t="shared" si="37"/>
        <v>0.18406227634233838</v>
      </c>
      <c r="O387" s="46">
        <f t="shared" si="38"/>
        <v>34.4</v>
      </c>
      <c r="P387" s="46"/>
      <c r="Q387" s="46">
        <f t="shared" si="39"/>
        <v>-0.5279637696486578</v>
      </c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1:36" s="14" customFormat="1" ht="12.75">
      <c r="A388" s="46">
        <v>0.0344</v>
      </c>
      <c r="B388" s="46">
        <f t="shared" si="41"/>
        <v>-0.7120260459909962</v>
      </c>
      <c r="C388" s="46">
        <f t="shared" si="40"/>
        <v>34.4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7">
        <f t="shared" si="37"/>
        <v>0.15450849718747328</v>
      </c>
      <c r="O388" s="46">
        <f t="shared" si="38"/>
        <v>34.5</v>
      </c>
      <c r="P388" s="46"/>
      <c r="Q388" s="46">
        <f t="shared" si="39"/>
        <v>-0.6002010830352982</v>
      </c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1:36" s="14" customFormat="1" ht="12.75">
      <c r="A389" s="46">
        <v>0.0345</v>
      </c>
      <c r="B389" s="46">
        <f t="shared" si="41"/>
        <v>-0.7547095802227715</v>
      </c>
      <c r="C389" s="46">
        <f t="shared" si="40"/>
        <v>34.5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7">
        <f t="shared" si="37"/>
        <v>0.12434494358242712</v>
      </c>
      <c r="O389" s="46">
        <f t="shared" si="38"/>
        <v>34.6</v>
      </c>
      <c r="P389" s="46"/>
      <c r="Q389" s="46">
        <f t="shared" si="39"/>
        <v>-0.6700696769529904</v>
      </c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1:36" s="14" customFormat="1" ht="12.75">
      <c r="A390" s="46">
        <v>0.0346</v>
      </c>
      <c r="B390" s="46">
        <f t="shared" si="41"/>
        <v>-0.7944146205354174</v>
      </c>
      <c r="C390" s="46">
        <f t="shared" si="40"/>
        <v>34.6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7">
        <f t="shared" si="37"/>
        <v>0.0936906572928622</v>
      </c>
      <c r="O390" s="46">
        <f t="shared" si="38"/>
        <v>34.7</v>
      </c>
      <c r="P390" s="46"/>
      <c r="Q390" s="46">
        <f t="shared" si="39"/>
        <v>-0.7372938119814653</v>
      </c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1:36" s="14" customFormat="1" ht="12.75">
      <c r="A391" s="46">
        <v>0.0347</v>
      </c>
      <c r="B391" s="46">
        <f t="shared" si="41"/>
        <v>-0.8309844692743275</v>
      </c>
      <c r="C391" s="46">
        <f t="shared" si="40"/>
        <v>34.7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7">
        <f t="shared" si="37"/>
        <v>0.0626666167821522</v>
      </c>
      <c r="O391" s="46">
        <f t="shared" si="38"/>
        <v>34.8</v>
      </c>
      <c r="P391" s="46"/>
      <c r="Q391" s="46">
        <f t="shared" si="39"/>
        <v>-0.8016081851715515</v>
      </c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1:36" s="14" customFormat="1" ht="12.75">
      <c r="A392" s="46">
        <v>0.0348</v>
      </c>
      <c r="B392" s="46">
        <f t="shared" si="41"/>
        <v>-0.8642748019537038</v>
      </c>
      <c r="C392" s="46">
        <f t="shared" si="40"/>
        <v>34.8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7">
        <f t="shared" si="37"/>
        <v>0.03139525976465694</v>
      </c>
      <c r="O392" s="46">
        <f t="shared" si="38"/>
        <v>34.9</v>
      </c>
      <c r="P392" s="46"/>
      <c r="Q392" s="46">
        <f t="shared" si="39"/>
        <v>-0.8627589770747103</v>
      </c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1:36" s="14" customFormat="1" ht="12.75">
      <c r="A393" s="46">
        <v>0.0349</v>
      </c>
      <c r="B393" s="46">
        <f t="shared" si="41"/>
        <v>-0.8941542368393672</v>
      </c>
      <c r="C393" s="46">
        <f t="shared" si="40"/>
        <v>34.9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7">
        <f t="shared" si="37"/>
        <v>-1.3475548801822335E-15</v>
      </c>
      <c r="O393" s="46">
        <f t="shared" si="38"/>
        <v>35</v>
      </c>
      <c r="P393" s="46"/>
      <c r="Q393" s="46">
        <f t="shared" si="39"/>
        <v>-0.920504853452442</v>
      </c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1:36" s="14" customFormat="1" ht="12.75">
      <c r="A394" s="46">
        <v>0.035</v>
      </c>
      <c r="B394" s="46">
        <f t="shared" si="41"/>
        <v>-0.9205048534524407</v>
      </c>
      <c r="C394" s="46">
        <f t="shared" si="40"/>
        <v>35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7">
        <f t="shared" si="37"/>
        <v>-0.03139525976465608</v>
      </c>
      <c r="O394" s="46">
        <f t="shared" si="38"/>
        <v>35.1</v>
      </c>
      <c r="P394" s="46"/>
      <c r="Q394" s="46">
        <f t="shared" si="39"/>
        <v>-0.974617917712256</v>
      </c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1:36" s="14" customFormat="1" ht="12.75">
      <c r="A395" s="46">
        <v>0.0351</v>
      </c>
      <c r="B395" s="46">
        <f t="shared" si="41"/>
        <v>-0.9432226579476</v>
      </c>
      <c r="C395" s="46">
        <f t="shared" si="40"/>
        <v>35.1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7">
        <f t="shared" si="37"/>
        <v>-0.0626666167821531</v>
      </c>
      <c r="O395" s="46">
        <f t="shared" si="38"/>
        <v>35.2</v>
      </c>
      <c r="P395" s="46"/>
      <c r="Q395" s="46">
        <f t="shared" si="39"/>
        <v>-1.0248846103114384</v>
      </c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1:36" s="14" customFormat="1" ht="12.75">
      <c r="A396" s="46">
        <v>0.0352</v>
      </c>
      <c r="B396" s="46">
        <f t="shared" si="41"/>
        <v>-0.9622179935292854</v>
      </c>
      <c r="C396" s="46">
        <f t="shared" si="40"/>
        <v>35.2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7">
        <f t="shared" si="37"/>
        <v>-0.09369065729286137</v>
      </c>
      <c r="O396" s="46">
        <f t="shared" si="38"/>
        <v>35.3</v>
      </c>
      <c r="P396" s="46"/>
      <c r="Q396" s="46">
        <f t="shared" si="39"/>
        <v>-1.0711065515789564</v>
      </c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1:36" s="14" customFormat="1" ht="12.75">
      <c r="A397" s="46">
        <v>0.0353</v>
      </c>
      <c r="B397" s="46">
        <f t="shared" si="41"/>
        <v>-0.9774158942860951</v>
      </c>
      <c r="C397" s="46">
        <f t="shared" si="40"/>
        <v>35.3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7">
        <f t="shared" si="37"/>
        <v>-0.12434494358242801</v>
      </c>
      <c r="O397" s="46">
        <f t="shared" si="38"/>
        <v>35.4</v>
      </c>
      <c r="P397" s="46"/>
      <c r="Q397" s="46">
        <f t="shared" si="39"/>
        <v>-1.113101324629434</v>
      </c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1:36" s="14" customFormat="1" ht="12.75">
      <c r="A398" s="46">
        <v>0.0354</v>
      </c>
      <c r="B398" s="46">
        <f t="shared" si="41"/>
        <v>-0.9887563810470058</v>
      </c>
      <c r="C398" s="46">
        <f t="shared" si="40"/>
        <v>35.4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7">
        <f t="shared" si="37"/>
        <v>-0.15450849718747245</v>
      </c>
      <c r="O398" s="46">
        <f t="shared" si="38"/>
        <v>35.5</v>
      </c>
      <c r="P398" s="46"/>
      <c r="Q398" s="46">
        <f t="shared" si="39"/>
        <v>-1.1507031952792175</v>
      </c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1:36" s="14" customFormat="1" ht="12.75">
      <c r="A399" s="46">
        <v>0.0355</v>
      </c>
      <c r="B399" s="46">
        <f t="shared" si="41"/>
        <v>-0.9961946980917451</v>
      </c>
      <c r="C399" s="46">
        <f t="shared" si="40"/>
        <v>35.5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7">
        <f t="shared" si="37"/>
        <v>-0.18406227634233924</v>
      </c>
      <c r="O399" s="46">
        <f t="shared" si="38"/>
        <v>35.6</v>
      </c>
      <c r="P399" s="46"/>
      <c r="Q399" s="46">
        <f t="shared" si="39"/>
        <v>-1.1837637661235223</v>
      </c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1:36" s="14" customFormat="1" ht="12.75">
      <c r="A400" s="46">
        <v>0.0356</v>
      </c>
      <c r="B400" s="46">
        <f t="shared" si="41"/>
        <v>-0.9997014897811831</v>
      </c>
      <c r="C400" s="46">
        <f t="shared" si="40"/>
        <v>35.6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7">
        <f t="shared" si="37"/>
        <v>-0.2128896457825364</v>
      </c>
      <c r="O400" s="46">
        <f t="shared" si="38"/>
        <v>35.7</v>
      </c>
      <c r="P400" s="46"/>
      <c r="Q400" s="46">
        <f t="shared" si="39"/>
        <v>-1.2121525621931577</v>
      </c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1:36" s="14" customFormat="1" ht="12.75">
      <c r="A401" s="46">
        <v>0.0357</v>
      </c>
      <c r="B401" s="46">
        <f t="shared" si="41"/>
        <v>-0.9992629164106213</v>
      </c>
      <c r="C401" s="46">
        <f t="shared" si="40"/>
        <v>35.7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7">
        <f t="shared" si="37"/>
        <v>-0.24087683705085755</v>
      </c>
      <c r="O401" s="46">
        <f t="shared" si="38"/>
        <v>35.8</v>
      </c>
      <c r="P401" s="46"/>
      <c r="Q401" s="46">
        <f t="shared" si="39"/>
        <v>-1.235757545879646</v>
      </c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1:36" s="14" customFormat="1" ht="12.75">
      <c r="A402" s="46">
        <v>0.0358</v>
      </c>
      <c r="B402" s="46">
        <f t="shared" si="41"/>
        <v>-0.9948807088287884</v>
      </c>
      <c r="C402" s="46">
        <f t="shared" si="40"/>
        <v>35.8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7">
        <f t="shared" si="37"/>
        <v>-0.2679133974894981</v>
      </c>
      <c r="O402" s="46">
        <f t="shared" si="38"/>
        <v>35.9</v>
      </c>
      <c r="P402" s="46"/>
      <c r="Q402" s="46">
        <f t="shared" si="39"/>
        <v>-1.2544855590964679</v>
      </c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1:36" s="14" customFormat="1" ht="12.75">
      <c r="A403" s="46">
        <v>0.0359</v>
      </c>
      <c r="B403" s="46">
        <f t="shared" si="41"/>
        <v>-0.9865721616069698</v>
      </c>
      <c r="C403" s="46">
        <f t="shared" si="40"/>
        <v>35.9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7">
        <f t="shared" si="37"/>
        <v>-0.29389262614623624</v>
      </c>
      <c r="O403" s="46">
        <f t="shared" si="38"/>
        <v>36</v>
      </c>
      <c r="P403" s="46"/>
      <c r="Q403" s="46">
        <f t="shared" si="39"/>
        <v>-1.268262690931472</v>
      </c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1:36" s="14" customFormat="1" ht="12.75">
      <c r="A404" s="46">
        <v>0.036</v>
      </c>
      <c r="B404" s="46">
        <f t="shared" si="41"/>
        <v>-0.9743700647852358</v>
      </c>
      <c r="C404" s="46">
        <f t="shared" si="40"/>
        <v>36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7">
        <f t="shared" si="37"/>
        <v>-0.3187119948743444</v>
      </c>
      <c r="O404" s="46">
        <f t="shared" si="38"/>
        <v>36.1</v>
      </c>
      <c r="P404" s="46"/>
      <c r="Q404" s="46">
        <f t="shared" si="39"/>
        <v>-1.2770345693394785</v>
      </c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1:36" s="14" customFormat="1" ht="12.75">
      <c r="A405" s="46">
        <v>0.0361</v>
      </c>
      <c r="B405" s="46">
        <f t="shared" si="41"/>
        <v>-0.9583225744651341</v>
      </c>
      <c r="C405" s="46">
        <f t="shared" si="40"/>
        <v>36.1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7">
        <f t="shared" si="37"/>
        <v>-0.34227355296434503</v>
      </c>
      <c r="O405" s="46">
        <f t="shared" si="38"/>
        <v>36.2</v>
      </c>
      <c r="P405" s="46"/>
      <c r="Q405" s="46">
        <f t="shared" si="39"/>
        <v>-1.2807665757239008</v>
      </c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1:36" s="14" customFormat="1" ht="12.75">
      <c r="A406" s="46">
        <v>0.0362</v>
      </c>
      <c r="B406" s="46">
        <f t="shared" si="41"/>
        <v>-0.9384930227595558</v>
      </c>
      <c r="C406" s="46">
        <f t="shared" si="40"/>
        <v>36.2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7">
        <f t="shared" si="37"/>
        <v>-0.3644843137107051</v>
      </c>
      <c r="O406" s="46">
        <f t="shared" si="38"/>
        <v>36.3</v>
      </c>
      <c r="P406" s="46"/>
      <c r="Q406" s="46">
        <f t="shared" si="39"/>
        <v>-1.2794439815605314</v>
      </c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1:36" s="14" customFormat="1" ht="12.75">
      <c r="A407" s="46">
        <v>0.0363</v>
      </c>
      <c r="B407" s="46">
        <f t="shared" si="41"/>
        <v>-0.9149596678498263</v>
      </c>
      <c r="C407" s="46">
        <f t="shared" si="40"/>
        <v>36.3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7">
        <f t="shared" si="37"/>
        <v>-0.385256621387895</v>
      </c>
      <c r="O407" s="46">
        <f t="shared" si="38"/>
        <v>36.4</v>
      </c>
      <c r="P407" s="46"/>
      <c r="Q407" s="46">
        <f t="shared" si="39"/>
        <v>-1.2730720065242966</v>
      </c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1:36" s="14" customFormat="1" ht="12.75">
      <c r="A408" s="46">
        <v>0.0364</v>
      </c>
      <c r="B408" s="46">
        <f t="shared" si="41"/>
        <v>-0.8878153851364016</v>
      </c>
      <c r="C408" s="46">
        <f t="shared" si="40"/>
        <v>36.4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7">
        <f t="shared" si="37"/>
        <v>-0.40450849718747295</v>
      </c>
      <c r="O408" s="46">
        <f t="shared" si="38"/>
        <v>36.5</v>
      </c>
      <c r="P408" s="46"/>
      <c r="Q408" s="46">
        <f t="shared" si="39"/>
        <v>-1.2616757978895876</v>
      </c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1:36" s="14" customFormat="1" ht="12.75">
      <c r="A409" s="46">
        <v>0.0365</v>
      </c>
      <c r="B409" s="46">
        <f t="shared" si="41"/>
        <v>-0.8571673007021146</v>
      </c>
      <c r="C409" s="46">
        <f t="shared" si="40"/>
        <v>36.5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7">
        <f t="shared" si="37"/>
        <v>-0.4221639627510077</v>
      </c>
      <c r="O409" s="46">
        <f t="shared" si="38"/>
        <v>36.6</v>
      </c>
      <c r="P409" s="46"/>
      <c r="Q409" s="46">
        <f t="shared" si="39"/>
        <v>-1.2453003312854503</v>
      </c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1:36" s="14" customFormat="1" ht="12.75">
      <c r="A410" s="46">
        <v>0.0366</v>
      </c>
      <c r="B410" s="46">
        <f t="shared" si="41"/>
        <v>-0.8231363685344426</v>
      </c>
      <c r="C410" s="46">
        <f t="shared" si="40"/>
        <v>36.6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7">
        <f t="shared" si="37"/>
        <v>-0.4381533400219327</v>
      </c>
      <c r="O410" s="46">
        <f t="shared" si="38"/>
        <v>36.7</v>
      </c>
      <c r="P410" s="46"/>
      <c r="Q410" s="46">
        <f t="shared" si="39"/>
        <v>-1.2240102331973333</v>
      </c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1:36" s="14" customFormat="1" ht="12.75">
      <c r="A411" s="46">
        <v>0.0367</v>
      </c>
      <c r="B411" s="46">
        <f t="shared" si="41"/>
        <v>-0.7858568931754006</v>
      </c>
      <c r="C411" s="46">
        <f t="shared" si="40"/>
        <v>36.7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7">
        <f t="shared" si="37"/>
        <v>-0.45241352623300973</v>
      </c>
      <c r="O411" s="46">
        <f t="shared" si="38"/>
        <v>36.8</v>
      </c>
      <c r="P411" s="46"/>
      <c r="Q411" s="46">
        <f t="shared" si="39"/>
        <v>-1.1978895259158733</v>
      </c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1:36" s="14" customFormat="1" ht="12.75">
      <c r="A412" s="46">
        <v>0.0368</v>
      </c>
      <c r="B412" s="46">
        <f t="shared" si="41"/>
        <v>-0.7454759996828635</v>
      </c>
      <c r="C412" s="46">
        <f t="shared" si="40"/>
        <v>36.8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7">
        <f t="shared" si="37"/>
        <v>-0.46488824294412623</v>
      </c>
      <c r="O412" s="46">
        <f t="shared" si="38"/>
        <v>36.900000000000006</v>
      </c>
      <c r="P412" s="46"/>
      <c r="Q412" s="46">
        <f t="shared" si="39"/>
        <v>-1.1670412959392877</v>
      </c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1:36" s="14" customFormat="1" ht="12.75">
      <c r="A413" s="46">
        <v>0.0369</v>
      </c>
      <c r="B413" s="46">
        <f t="shared" si="41"/>
        <v>-0.7021530529951615</v>
      </c>
      <c r="C413" s="46">
        <f t="shared" si="40"/>
        <v>36.900000000000006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7">
        <f t="shared" si="37"/>
        <v>-0.47552825814757665</v>
      </c>
      <c r="O413" s="46">
        <f t="shared" si="38"/>
        <v>37</v>
      </c>
      <c r="P413" s="46"/>
      <c r="Q413" s="46">
        <f t="shared" si="39"/>
        <v>-1.1315872871380859</v>
      </c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1:36" s="14" customFormat="1" ht="12.75">
      <c r="A414" s="46">
        <v>0.037</v>
      </c>
      <c r="B414" s="46">
        <f t="shared" si="41"/>
        <v>-0.6560590289905093</v>
      </c>
      <c r="C414" s="46">
        <f t="shared" si="40"/>
        <v>37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7">
        <f t="shared" si="37"/>
        <v>-0.48429158056431587</v>
      </c>
      <c r="O414" s="46">
        <f t="shared" si="38"/>
        <v>37.1</v>
      </c>
      <c r="P414" s="46"/>
      <c r="Q414" s="46">
        <f t="shared" si="39"/>
        <v>-1.0916674202876022</v>
      </c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1:36" s="14" customFormat="1" ht="12.75">
      <c r="A415" s="46">
        <v>0.0371</v>
      </c>
      <c r="B415" s="46">
        <f t="shared" si="41"/>
        <v>-0.6073758397232862</v>
      </c>
      <c r="C415" s="46">
        <f t="shared" si="40"/>
        <v>37.1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7">
        <f t="shared" si="37"/>
        <v>-0.4911436253643442</v>
      </c>
      <c r="O415" s="46">
        <f t="shared" si="38"/>
        <v>37.199999999999996</v>
      </c>
      <c r="P415" s="46"/>
      <c r="Q415" s="46">
        <f t="shared" si="39"/>
        <v>-1.0474392408646518</v>
      </c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1:36" s="14" customFormat="1" ht="12.75">
      <c r="A416" s="46">
        <v>0.0372</v>
      </c>
      <c r="B416" s="46">
        <f t="shared" si="41"/>
        <v>-0.5562956155003076</v>
      </c>
      <c r="C416" s="46">
        <f t="shared" si="40"/>
        <v>37.199999999999996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7">
        <f t="shared" si="37"/>
        <v>-0.496057350657239</v>
      </c>
      <c r="O416" s="46">
        <f t="shared" si="38"/>
        <v>37.3</v>
      </c>
      <c r="P416" s="46"/>
      <c r="Q416" s="46">
        <f t="shared" si="39"/>
        <v>-0.9990772972874742</v>
      </c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1:36" s="14" customFormat="1" ht="12.75">
      <c r="A417" s="46">
        <v>0.0373</v>
      </c>
      <c r="B417" s="46">
        <f t="shared" si="41"/>
        <v>-0.5030199466302352</v>
      </c>
      <c r="C417" s="46">
        <f t="shared" si="40"/>
        <v>37.3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7">
        <f t="shared" si="37"/>
        <v>-0.49901336421413583</v>
      </c>
      <c r="O417" s="46">
        <f t="shared" si="38"/>
        <v>37.400000000000006</v>
      </c>
      <c r="P417" s="46"/>
      <c r="Q417" s="46">
        <f t="shared" si="39"/>
        <v>-0.9467724520529059</v>
      </c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1:36" s="14" customFormat="1" ht="12.75">
      <c r="A418" s="46">
        <v>0.0374</v>
      </c>
      <c r="B418" s="46">
        <f t="shared" si="41"/>
        <v>-0.44775908783877016</v>
      </c>
      <c r="C418" s="46">
        <f t="shared" si="40"/>
        <v>37.400000000000006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7">
        <f t="shared" si="37"/>
        <v>-0.5</v>
      </c>
      <c r="O418" s="46">
        <f t="shared" si="38"/>
        <v>37.5000000000001</v>
      </c>
      <c r="P418" s="46"/>
      <c r="Q418" s="46">
        <f t="shared" si="39"/>
        <v>-0.8907311284892157</v>
      </c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1:36" s="14" customFormat="1" ht="12.75">
      <c r="A419" s="46">
        <v>0.0375000000000001</v>
      </c>
      <c r="B419" s="46">
        <f t="shared" si="41"/>
        <v>-0.3907311284892157</v>
      </c>
      <c r="C419" s="46">
        <f t="shared" si="40"/>
        <v>37.5000000000001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7">
        <f t="shared" si="37"/>
        <v>-0.4990133642141339</v>
      </c>
      <c r="O419" s="46">
        <f t="shared" si="38"/>
        <v>37.6000000000001</v>
      </c>
      <c r="P419" s="46"/>
      <c r="Q419" s="46">
        <f t="shared" si="39"/>
        <v>-0.8311744960977814</v>
      </c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1:36" s="14" customFormat="1" ht="12.75">
      <c r="A420" s="46">
        <v>0.0376000000000001</v>
      </c>
      <c r="B420" s="46">
        <f t="shared" si="41"/>
        <v>-0.3321611318836475</v>
      </c>
      <c r="C420" s="46">
        <f t="shared" si="40"/>
        <v>37.6000000000001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7">
        <f t="shared" si="37"/>
        <v>-0.4960573506572349</v>
      </c>
      <c r="O420" s="46">
        <f t="shared" si="38"/>
        <v>37.7000000000001</v>
      </c>
      <c r="P420" s="46"/>
      <c r="Q420" s="46">
        <f t="shared" si="39"/>
        <v>-0.7683375976977492</v>
      </c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1:36" s="14" customFormat="1" ht="12.75">
      <c r="A421" s="46">
        <v>0.0377000000000001</v>
      </c>
      <c r="B421" s="46">
        <f t="shared" si="41"/>
        <v>-0.27228024704051434</v>
      </c>
      <c r="C421" s="46">
        <f t="shared" si="40"/>
        <v>37.7000000000001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7">
        <f t="shared" si="37"/>
        <v>-0.4911436253643387</v>
      </c>
      <c r="O421" s="46">
        <f t="shared" si="38"/>
        <v>37.8000000000001</v>
      </c>
      <c r="P421" s="46"/>
      <c r="Q421" s="46">
        <f t="shared" si="39"/>
        <v>-0.7024684218196702</v>
      </c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1:36" s="14" customFormat="1" ht="12.75">
      <c r="A422" s="46">
        <v>0.0378000000000001</v>
      </c>
      <c r="B422" s="46">
        <f t="shared" si="41"/>
        <v>-0.2113247964553315</v>
      </c>
      <c r="C422" s="46">
        <f t="shared" si="40"/>
        <v>37.8000000000001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7">
        <f t="shared" si="37"/>
        <v>-0.48429158056430766</v>
      </c>
      <c r="O422" s="46">
        <f t="shared" si="38"/>
        <v>37.9000000000001</v>
      </c>
      <c r="P422" s="46"/>
      <c r="Q422" s="46">
        <f t="shared" si="39"/>
        <v>-0.6338269240079563</v>
      </c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1:36" s="14" customFormat="1" ht="12.75">
      <c r="A423" s="46">
        <v>0.0379000000000001</v>
      </c>
      <c r="B423" s="46">
        <f t="shared" si="41"/>
        <v>-0.14953534344364858</v>
      </c>
      <c r="C423" s="46">
        <f t="shared" si="40"/>
        <v>37.9000000000001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7">
        <f t="shared" si="37"/>
        <v>-0.4755282581475665</v>
      </c>
      <c r="O423" s="46">
        <f t="shared" si="38"/>
        <v>38.00000000000011</v>
      </c>
      <c r="P423" s="46"/>
      <c r="Q423" s="46">
        <f t="shared" si="39"/>
        <v>-0.5626840008951601</v>
      </c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1:36" s="14" customFormat="1" ht="12.75">
      <c r="A424" s="46">
        <v>0.0380000000000001</v>
      </c>
      <c r="B424" s="46">
        <f t="shared" si="41"/>
        <v>-0.08715574274759358</v>
      </c>
      <c r="C424" s="46">
        <f t="shared" si="40"/>
        <v>38.00000000000011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7">
        <f t="shared" si="37"/>
        <v>-0.4648882429441142</v>
      </c>
      <c r="O424" s="46">
        <f t="shared" si="38"/>
        <v>38.1000000000001</v>
      </c>
      <c r="P424" s="46"/>
      <c r="Q424" s="46">
        <f t="shared" si="39"/>
        <v>-0.4893204210967064</v>
      </c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1:36" s="14" customFormat="1" ht="12.75">
      <c r="A425" s="46">
        <v>0.0381000000000001</v>
      </c>
      <c r="B425" s="46">
        <f t="shared" si="41"/>
        <v>-0.024432178152592233</v>
      </c>
      <c r="C425" s="46">
        <f t="shared" si="40"/>
        <v>38.1000000000001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7">
        <f t="shared" si="37"/>
        <v>-0.45241352623299574</v>
      </c>
      <c r="O425" s="46">
        <f t="shared" si="38"/>
        <v>38.2000000000001</v>
      </c>
      <c r="P425" s="46"/>
      <c r="Q425" s="46">
        <f t="shared" si="39"/>
        <v>-0.4140257171454117</v>
      </c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1:36" s="14" customFormat="1" ht="12.75">
      <c r="A426" s="46">
        <v>0.0382000000000001</v>
      </c>
      <c r="B426" s="46">
        <f t="shared" si="41"/>
        <v>0.038387809087584025</v>
      </c>
      <c r="C426" s="46">
        <f t="shared" si="40"/>
        <v>38.2000000000001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7">
        <f t="shared" si="37"/>
        <v>-0.43815334002191686</v>
      </c>
      <c r="O426" s="46">
        <f t="shared" si="38"/>
        <v>38.3000000000001</v>
      </c>
      <c r="P426" s="46"/>
      <c r="Q426" s="46">
        <f t="shared" si="39"/>
        <v>-0.3370970428389106</v>
      </c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1:36" s="14" customFormat="1" ht="12.75">
      <c r="A427" s="46">
        <v>0.0383000000000001</v>
      </c>
      <c r="B427" s="46">
        <f t="shared" si="41"/>
        <v>0.10105629718300627</v>
      </c>
      <c r="C427" s="46">
        <f t="shared" si="40"/>
        <v>38.3000000000001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7">
        <f t="shared" si="37"/>
        <v>-0.4221639627509901</v>
      </c>
      <c r="O427" s="46">
        <f t="shared" si="38"/>
        <v>38.4000000000001</v>
      </c>
      <c r="P427" s="46"/>
      <c r="Q427" s="46">
        <f t="shared" si="39"/>
        <v>-0.2588380005093053</v>
      </c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1:36" s="14" customFormat="1" ht="12.75">
      <c r="A428" s="46">
        <v>0.0384000000000001</v>
      </c>
      <c r="B428" s="46">
        <f t="shared" si="41"/>
        <v>0.16332596224168483</v>
      </c>
      <c r="C428" s="46">
        <f t="shared" si="40"/>
        <v>38.4000000000001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7">
        <f aca="true" t="shared" si="42" ref="N428:N450">IF(A429&lt;$H$100,RR*SIN(w*A429+0),NA())</f>
        <v>-0.40450849718745574</v>
      </c>
      <c r="O428" s="46">
        <f aca="true" t="shared" si="43" ref="O428:O450">A429*10^3</f>
        <v>38.5000000000001</v>
      </c>
      <c r="P428" s="46"/>
      <c r="Q428" s="46">
        <f aca="true" t="shared" si="44" ref="Q428:Q450">N428+B429</f>
        <v>-0.17955744284353276</v>
      </c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1:36" s="14" customFormat="1" ht="12.75">
      <c r="A429" s="46">
        <v>0.0385000000000001</v>
      </c>
      <c r="B429" s="46">
        <f t="shared" si="41"/>
        <v>0.22495105434392298</v>
      </c>
      <c r="C429" s="46">
        <f t="shared" si="40"/>
        <v>38.5000000000001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7">
        <f t="shared" si="42"/>
        <v>-0.3852566213878741</v>
      </c>
      <c r="O429" s="46">
        <f t="shared" si="43"/>
        <v>38.6000000000001</v>
      </c>
      <c r="P429" s="46"/>
      <c r="Q429" s="46">
        <f t="shared" si="44"/>
        <v>-0.09956825398284042</v>
      </c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1:36" s="14" customFormat="1" ht="12.75">
      <c r="A430" s="46">
        <v>0.0386000000000001</v>
      </c>
      <c r="B430" s="46">
        <f t="shared" si="41"/>
        <v>0.28568836740503367</v>
      </c>
      <c r="C430" s="46">
        <f aca="true" t="shared" si="45" ref="C430:C450">A430*10^3</f>
        <v>38.6000000000001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7">
        <f t="shared" si="42"/>
        <v>-0.36448431371068385</v>
      </c>
      <c r="O430" s="46">
        <f t="shared" si="43"/>
        <v>38.7000000000001</v>
      </c>
      <c r="P430" s="46"/>
      <c r="Q430" s="46">
        <f t="shared" si="44"/>
        <v>-0.019186114712090696</v>
      </c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1:36" s="14" customFormat="1" ht="12.75">
      <c r="A431" s="46">
        <v>0.0387000000000001</v>
      </c>
      <c r="B431" s="46">
        <f t="shared" si="41"/>
        <v>0.34529819899859315</v>
      </c>
      <c r="C431" s="46">
        <f t="shared" si="45"/>
        <v>38.7000000000001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7">
        <f t="shared" si="42"/>
        <v>-0.34227355296432244</v>
      </c>
      <c r="O431" s="46">
        <f t="shared" si="43"/>
        <v>38.8000000000001</v>
      </c>
      <c r="P431" s="46"/>
      <c r="Q431" s="46">
        <f t="shared" si="44"/>
        <v>0.06127174338812108</v>
      </c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1:36" s="14" customFormat="1" ht="12.75">
      <c r="A432" s="46">
        <v>0.0388000000000001</v>
      </c>
      <c r="B432" s="46">
        <f t="shared" si="41"/>
        <v>0.4035452963524435</v>
      </c>
      <c r="C432" s="46">
        <f t="shared" si="45"/>
        <v>38.8000000000001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7">
        <f t="shared" si="42"/>
        <v>-0.31871199487432045</v>
      </c>
      <c r="O432" s="46">
        <f t="shared" si="43"/>
        <v>38.9000000000001</v>
      </c>
      <c r="P432" s="46"/>
      <c r="Q432" s="46">
        <f t="shared" si="44"/>
        <v>0.14148778990958594</v>
      </c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1:36" s="14" customFormat="1" ht="12.75">
      <c r="A433" s="46">
        <v>0.0389000000000001</v>
      </c>
      <c r="B433" s="46">
        <f t="shared" si="41"/>
        <v>0.4601997847839064</v>
      </c>
      <c r="C433" s="46">
        <f t="shared" si="45"/>
        <v>38.9000000000001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7">
        <f t="shared" si="42"/>
        <v>-0.29389262614621253</v>
      </c>
      <c r="O433" s="46">
        <f t="shared" si="43"/>
        <v>39.0000000000001</v>
      </c>
      <c r="P433" s="46"/>
      <c r="Q433" s="46">
        <f t="shared" si="44"/>
        <v>0.22114544876389114</v>
      </c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  <row r="434" spans="1:36" s="14" customFormat="1" ht="12.75">
      <c r="A434" s="46">
        <v>0.0390000000000001</v>
      </c>
      <c r="B434" s="46">
        <f t="shared" si="41"/>
        <v>0.5150380749101037</v>
      </c>
      <c r="C434" s="46">
        <f t="shared" si="45"/>
        <v>39.0000000000001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7">
        <f t="shared" si="42"/>
        <v>-0.26791339748947185</v>
      </c>
      <c r="O434" s="46">
        <f t="shared" si="43"/>
        <v>39.1000000000001</v>
      </c>
      <c r="P434" s="46"/>
      <c r="Q434" s="46">
        <f t="shared" si="44"/>
        <v>0.29993034756367953</v>
      </c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</row>
    <row r="435" spans="1:36" s="14" customFormat="1" ht="12.75">
      <c r="A435" s="46">
        <v>0.0391000000000001</v>
      </c>
      <c r="B435" s="46">
        <f t="shared" si="41"/>
        <v>0.5678437450531514</v>
      </c>
      <c r="C435" s="46">
        <f t="shared" si="45"/>
        <v>39.1000000000001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7">
        <f t="shared" si="42"/>
        <v>-0.2408768370508288</v>
      </c>
      <c r="O435" s="46">
        <f t="shared" si="43"/>
        <v>39.2000000000001</v>
      </c>
      <c r="P435" s="46"/>
      <c r="Q435" s="46">
        <f t="shared" si="44"/>
        <v>0.3775315583067757</v>
      </c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</row>
    <row r="436" spans="1:36" s="14" customFormat="1" ht="12.75">
      <c r="A436" s="46">
        <v>0.0392000000000001</v>
      </c>
      <c r="B436" s="46">
        <f t="shared" si="41"/>
        <v>0.6184083953576045</v>
      </c>
      <c r="C436" s="46">
        <f t="shared" si="45"/>
        <v>39.2000000000001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7">
        <f t="shared" si="42"/>
        <v>-0.21288964578250832</v>
      </c>
      <c r="O436" s="46">
        <f t="shared" si="43"/>
        <v>39.3000000000001</v>
      </c>
      <c r="P436" s="46"/>
      <c r="Q436" s="46">
        <f t="shared" si="44"/>
        <v>0.453642824466989</v>
      </c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</row>
    <row r="437" spans="1:36" s="14" customFormat="1" ht="12.75">
      <c r="A437" s="46">
        <v>0.0393000000000001</v>
      </c>
      <c r="B437" s="46">
        <f t="shared" si="41"/>
        <v>0.6665324702494974</v>
      </c>
      <c r="C437" s="46">
        <f t="shared" si="45"/>
        <v>39.3000000000001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7">
        <f t="shared" si="42"/>
        <v>-0.1840622763423087</v>
      </c>
      <c r="O437" s="46">
        <f t="shared" si="43"/>
        <v>39.400000000000105</v>
      </c>
      <c r="P437" s="46"/>
      <c r="Q437" s="46">
        <f t="shared" si="44"/>
        <v>0.5279637696487323</v>
      </c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</row>
    <row r="438" spans="1:36" s="14" customFormat="1" ht="12.75">
      <c r="A438" s="46">
        <v>0.0394000000000001</v>
      </c>
      <c r="B438" s="46">
        <f t="shared" si="41"/>
        <v>0.712026045991041</v>
      </c>
      <c r="C438" s="46">
        <f t="shared" si="45"/>
        <v>39.400000000000105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7">
        <f t="shared" si="42"/>
        <v>-0.1545084971874446</v>
      </c>
      <c r="O438" s="46">
        <f t="shared" si="43"/>
        <v>39.5000000000001</v>
      </c>
      <c r="P438" s="46"/>
      <c r="Q438" s="46">
        <f t="shared" si="44"/>
        <v>0.6002010830353663</v>
      </c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</row>
    <row r="439" spans="1:36" s="14" customFormat="1" ht="12.75">
      <c r="A439" s="46">
        <v>0.0395000000000001</v>
      </c>
      <c r="B439" s="46">
        <f t="shared" si="41"/>
        <v>0.754709580222811</v>
      </c>
      <c r="C439" s="46">
        <f t="shared" si="45"/>
        <v>39.5000000000001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7">
        <f t="shared" si="42"/>
        <v>-0.1243449435823962</v>
      </c>
      <c r="O439" s="46">
        <f t="shared" si="43"/>
        <v>39.6000000000001</v>
      </c>
      <c r="P439" s="46"/>
      <c r="Q439" s="46">
        <f t="shared" si="44"/>
        <v>0.67006967695306</v>
      </c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</row>
    <row r="440" spans="1:36" s="14" customFormat="1" ht="12.75">
      <c r="A440" s="46">
        <v>0.0396000000000001</v>
      </c>
      <c r="B440" s="46">
        <f t="shared" si="41"/>
        <v>0.7944146205354562</v>
      </c>
      <c r="C440" s="46">
        <f t="shared" si="45"/>
        <v>39.6000000000001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7">
        <f t="shared" si="42"/>
        <v>-0.09369065729283087</v>
      </c>
      <c r="O440" s="46">
        <f t="shared" si="43"/>
        <v>39.7000000000001</v>
      </c>
      <c r="P440" s="46"/>
      <c r="Q440" s="46">
        <f t="shared" si="44"/>
        <v>0.7372938119815321</v>
      </c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</row>
    <row r="441" spans="1:36" s="14" customFormat="1" ht="12.75">
      <c r="A441" s="46">
        <v>0.0397000000000001</v>
      </c>
      <c r="B441" s="46">
        <f t="shared" si="41"/>
        <v>0.830984469274363</v>
      </c>
      <c r="C441" s="46">
        <f t="shared" si="45"/>
        <v>39.7000000000001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7">
        <f t="shared" si="42"/>
        <v>-0.06266661678212053</v>
      </c>
      <c r="O441" s="46">
        <f t="shared" si="43"/>
        <v>39.8000000000001</v>
      </c>
      <c r="P441" s="46"/>
      <c r="Q441" s="46">
        <f t="shared" si="44"/>
        <v>0.8016081851716154</v>
      </c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</row>
    <row r="442" spans="1:36" s="14" customFormat="1" ht="12.75">
      <c r="A442" s="46">
        <v>0.0398000000000001</v>
      </c>
      <c r="B442" s="46">
        <f t="shared" si="41"/>
        <v>0.8642748019537358</v>
      </c>
      <c r="C442" s="46">
        <f t="shared" si="45"/>
        <v>39.8000000000001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7">
        <f t="shared" si="42"/>
        <v>-0.03139525976462509</v>
      </c>
      <c r="O442" s="46">
        <f t="shared" si="43"/>
        <v>39.900000000000105</v>
      </c>
      <c r="P442" s="46"/>
      <c r="Q442" s="46">
        <f t="shared" si="44"/>
        <v>0.8627589770747707</v>
      </c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</row>
    <row r="443" spans="1:36" s="14" customFormat="1" ht="12.75">
      <c r="A443" s="46">
        <v>0.0399000000000001</v>
      </c>
      <c r="B443" s="46">
        <f aca="true" t="shared" si="46" ref="B443:B450">IF(A443&lt;$H$100,R*SIN(w*A443+$H$102),NA())</f>
        <v>0.8941542368393958</v>
      </c>
      <c r="C443" s="46">
        <f t="shared" si="45"/>
        <v>39.900000000000105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7" t="e">
        <f t="shared" si="42"/>
        <v>#N/A</v>
      </c>
      <c r="O443" s="46">
        <f t="shared" si="43"/>
        <v>40.0000000000001</v>
      </c>
      <c r="P443" s="46"/>
      <c r="Q443" s="46" t="e">
        <f t="shared" si="44"/>
        <v>#N/A</v>
      </c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</row>
    <row r="444" spans="1:36" s="14" customFormat="1" ht="12.75">
      <c r="A444" s="46">
        <v>0.0400000000000001</v>
      </c>
      <c r="B444" s="46" t="e">
        <f t="shared" si="46"/>
        <v>#N/A</v>
      </c>
      <c r="C444" s="46">
        <f t="shared" si="45"/>
        <v>40.0000000000001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7" t="e">
        <f t="shared" si="42"/>
        <v>#N/A</v>
      </c>
      <c r="O444" s="46">
        <f t="shared" si="43"/>
        <v>40.1000000000001</v>
      </c>
      <c r="P444" s="46"/>
      <c r="Q444" s="46" t="e">
        <f t="shared" si="44"/>
        <v>#N/A</v>
      </c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</row>
    <row r="445" spans="1:36" s="14" customFormat="1" ht="12.75">
      <c r="A445" s="46">
        <v>0.0401000000000001</v>
      </c>
      <c r="B445" s="46" t="e">
        <f t="shared" si="46"/>
        <v>#N/A</v>
      </c>
      <c r="C445" s="46">
        <f t="shared" si="45"/>
        <v>40.1000000000001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7" t="e">
        <f t="shared" si="42"/>
        <v>#N/A</v>
      </c>
      <c r="O445" s="46">
        <f t="shared" si="43"/>
        <v>40.200000000000095</v>
      </c>
      <c r="P445" s="46"/>
      <c r="Q445" s="46" t="e">
        <f t="shared" si="44"/>
        <v>#N/A</v>
      </c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</row>
    <row r="446" spans="1:36" s="14" customFormat="1" ht="12.75">
      <c r="A446" s="46">
        <v>0.0402000000000001</v>
      </c>
      <c r="B446" s="46" t="e">
        <f t="shared" si="46"/>
        <v>#N/A</v>
      </c>
      <c r="C446" s="46">
        <f t="shared" si="45"/>
        <v>40.200000000000095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7" t="e">
        <f t="shared" si="42"/>
        <v>#N/A</v>
      </c>
      <c r="O446" s="46">
        <f t="shared" si="43"/>
        <v>40.3000000000001</v>
      </c>
      <c r="P446" s="46"/>
      <c r="Q446" s="46" t="e">
        <f t="shared" si="44"/>
        <v>#N/A</v>
      </c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</row>
    <row r="447" spans="1:36" s="14" customFormat="1" ht="12.75">
      <c r="A447" s="46">
        <v>0.0403000000000001</v>
      </c>
      <c r="B447" s="46" t="e">
        <f t="shared" si="46"/>
        <v>#N/A</v>
      </c>
      <c r="C447" s="46">
        <f t="shared" si="45"/>
        <v>40.3000000000001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7" t="e">
        <f t="shared" si="42"/>
        <v>#N/A</v>
      </c>
      <c r="O447" s="46">
        <f t="shared" si="43"/>
        <v>40.400000000000105</v>
      </c>
      <c r="P447" s="46"/>
      <c r="Q447" s="46" t="e">
        <f t="shared" si="44"/>
        <v>#N/A</v>
      </c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</row>
    <row r="448" spans="1:36" s="14" customFormat="1" ht="12.75">
      <c r="A448" s="46">
        <v>0.0404000000000001</v>
      </c>
      <c r="B448" s="46" t="e">
        <f t="shared" si="46"/>
        <v>#N/A</v>
      </c>
      <c r="C448" s="46">
        <f t="shared" si="45"/>
        <v>40.400000000000105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7" t="e">
        <f t="shared" si="42"/>
        <v>#N/A</v>
      </c>
      <c r="O448" s="46">
        <f t="shared" si="43"/>
        <v>40.5000000000001</v>
      </c>
      <c r="P448" s="46"/>
      <c r="Q448" s="46" t="e">
        <f t="shared" si="44"/>
        <v>#N/A</v>
      </c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</row>
    <row r="449" spans="1:36" s="14" customFormat="1" ht="12.75">
      <c r="A449" s="46">
        <v>0.0405000000000001</v>
      </c>
      <c r="B449" s="46" t="e">
        <f t="shared" si="46"/>
        <v>#N/A</v>
      </c>
      <c r="C449" s="46">
        <f t="shared" si="45"/>
        <v>40.5000000000001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7" t="e">
        <f t="shared" si="42"/>
        <v>#N/A</v>
      </c>
      <c r="O449" s="46">
        <f t="shared" si="43"/>
        <v>40.6000000000001</v>
      </c>
      <c r="P449" s="46"/>
      <c r="Q449" s="46" t="e">
        <f t="shared" si="44"/>
        <v>#N/A</v>
      </c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</row>
    <row r="450" spans="1:36" s="14" customFormat="1" ht="12.75">
      <c r="A450" s="46">
        <v>0.0406000000000001</v>
      </c>
      <c r="B450" s="46" t="e">
        <f t="shared" si="46"/>
        <v>#N/A</v>
      </c>
      <c r="C450" s="46">
        <f t="shared" si="45"/>
        <v>40.6000000000001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7">
        <f t="shared" si="42"/>
        <v>0</v>
      </c>
      <c r="O450" s="46">
        <f t="shared" si="43"/>
        <v>0</v>
      </c>
      <c r="P450" s="46"/>
      <c r="Q450" s="46">
        <f t="shared" si="44"/>
        <v>0</v>
      </c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</row>
    <row r="451" spans="1:36" s="14" customFormat="1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</row>
    <row r="452" spans="1:36" s="14" customFormat="1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</row>
    <row r="453" spans="1:36" s="14" customFormat="1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</row>
    <row r="454" spans="1:36" s="14" customFormat="1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</row>
    <row r="455" spans="1:36" s="14" customFormat="1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</row>
    <row r="456" spans="1:36" s="14" customFormat="1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</row>
    <row r="457" spans="1:36" s="14" customFormat="1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</row>
    <row r="458" spans="1:36" s="14" customFormat="1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</row>
    <row r="459" spans="1:36" s="14" customFormat="1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</row>
    <row r="460" spans="1:36" s="14" customFormat="1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</row>
    <row r="461" spans="1:36" s="14" customFormat="1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</row>
    <row r="462" spans="1:36" s="14" customFormat="1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</row>
    <row r="463" spans="1:36" s="14" customFormat="1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</row>
    <row r="464" spans="1:36" s="14" customFormat="1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</row>
    <row r="465" spans="1:36" s="14" customFormat="1" ht="12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</row>
    <row r="466" spans="1:36" s="14" customFormat="1" ht="12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</row>
    <row r="467" spans="1:36" s="14" customFormat="1" ht="12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</row>
    <row r="468" spans="1:36" s="14" customFormat="1" ht="12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</row>
    <row r="469" spans="1:36" s="14" customFormat="1" ht="12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</row>
    <row r="470" spans="1:36" s="14" customFormat="1" ht="12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</row>
    <row r="471" spans="1:36" s="14" customFormat="1" ht="12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</row>
    <row r="472" spans="1:36" s="14" customFormat="1" ht="12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</row>
    <row r="473" spans="1:36" s="14" customFormat="1" ht="12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</row>
    <row r="474" spans="1:36" s="14" customFormat="1" ht="12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</row>
    <row r="475" spans="1:36" s="14" customFormat="1" ht="12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</row>
    <row r="476" spans="1:36" s="14" customFormat="1" ht="12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</row>
    <row r="477" spans="1:36" s="14" customFormat="1" ht="12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</row>
    <row r="478" spans="1:36" s="14" customFormat="1" ht="12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</row>
    <row r="479" spans="1:36" s="14" customFormat="1" ht="12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</row>
    <row r="480" spans="1:36" s="14" customFormat="1" ht="12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</row>
    <row r="481" spans="1:36" s="14" customFormat="1" ht="12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</row>
    <row r="482" spans="1:36" s="14" customFormat="1" ht="12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</row>
    <row r="483" spans="1:36" s="14" customFormat="1" ht="12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</row>
    <row r="484" spans="1:36" s="14" customFormat="1" ht="12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</row>
    <row r="485" spans="1:36" s="14" customFormat="1" ht="12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</row>
    <row r="486" spans="1:36" s="14" customFormat="1" ht="12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</row>
    <row r="487" spans="1:36" s="14" customFormat="1" ht="12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</row>
    <row r="488" spans="1:36" s="14" customFormat="1" ht="12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</row>
    <row r="489" spans="1:36" s="14" customFormat="1" ht="12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</row>
    <row r="490" spans="1:36" s="14" customFormat="1" ht="12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</row>
    <row r="491" spans="1:36" s="14" customFormat="1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</row>
    <row r="492" spans="1:36" s="14" customFormat="1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</row>
    <row r="493" spans="1:36" s="14" customFormat="1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</row>
    <row r="494" spans="1:36" s="14" customFormat="1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</row>
    <row r="495" spans="1:36" s="14" customFormat="1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</row>
    <row r="496" spans="1:36" s="14" customFormat="1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</row>
    <row r="497" spans="1:36" s="14" customFormat="1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</row>
    <row r="498" spans="1:36" s="14" customFormat="1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</row>
    <row r="499" spans="1:36" s="14" customFormat="1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</row>
    <row r="500" spans="1:36" s="14" customFormat="1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</row>
    <row r="501" spans="1:36" s="14" customFormat="1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</row>
    <row r="502" spans="1:36" s="14" customFormat="1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</row>
    <row r="503" spans="1:36" s="14" customFormat="1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</row>
    <row r="504" spans="1:36" s="14" customFormat="1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</row>
    <row r="505" spans="1:36" s="14" customFormat="1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</row>
    <row r="506" spans="1:36" s="14" customFormat="1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</row>
    <row r="507" spans="1:36" s="14" customFormat="1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</row>
    <row r="508" spans="1:36" s="14" customFormat="1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</row>
    <row r="509" spans="1:36" s="14" customFormat="1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</row>
    <row r="510" spans="1:36" s="14" customFormat="1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</row>
    <row r="511" spans="1:36" s="14" customFormat="1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</row>
    <row r="512" spans="1:36" s="14" customFormat="1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</row>
    <row r="513" spans="1:36" s="14" customFormat="1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</row>
    <row r="514" spans="1:36" s="14" customFormat="1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</row>
    <row r="515" spans="1:36" s="14" customFormat="1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</row>
    <row r="516" spans="1:36" s="14" customFormat="1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</row>
    <row r="517" spans="1:36" s="14" customFormat="1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</row>
    <row r="518" spans="1:36" s="14" customFormat="1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</row>
    <row r="519" spans="1:36" s="14" customFormat="1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</row>
    <row r="520" spans="1:36" s="14" customFormat="1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</row>
    <row r="521" spans="1:36" s="14" customFormat="1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</row>
    <row r="522" spans="1:36" s="14" customFormat="1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</row>
    <row r="523" spans="1:36" s="14" customFormat="1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</row>
    <row r="524" spans="1:36" s="14" customFormat="1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</row>
    <row r="525" spans="1:36" s="14" customFormat="1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</row>
    <row r="526" spans="1:36" s="14" customFormat="1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</row>
    <row r="527" spans="1:36" s="14" customFormat="1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</row>
    <row r="528" spans="1:36" s="14" customFormat="1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</row>
    <row r="529" spans="1:36" s="14" customFormat="1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</row>
    <row r="530" spans="1:36" s="14" customFormat="1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</row>
    <row r="531" spans="1:36" s="14" customFormat="1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</row>
    <row r="532" spans="1:36" s="14" customFormat="1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</row>
    <row r="533" spans="1:36" s="14" customFormat="1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</row>
    <row r="534" spans="1:36" s="14" customFormat="1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</row>
    <row r="535" spans="1:36" s="14" customFormat="1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</row>
    <row r="536" spans="1:36" s="14" customFormat="1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</row>
    <row r="537" spans="1:36" s="14" customFormat="1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</row>
    <row r="538" spans="1:36" s="14" customFormat="1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</row>
    <row r="539" spans="1:36" s="14" customFormat="1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</row>
    <row r="540" spans="1:36" s="14" customFormat="1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</row>
    <row r="541" spans="1:36" s="14" customFormat="1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</row>
    <row r="542" spans="1:36" s="14" customFormat="1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</row>
    <row r="543" spans="1:36" s="14" customFormat="1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</row>
    <row r="544" spans="1:36" s="14" customFormat="1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</row>
    <row r="545" spans="1:36" s="14" customFormat="1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</row>
    <row r="546" spans="1:36" s="14" customFormat="1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</row>
    <row r="547" spans="1:36" s="14" customFormat="1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</row>
    <row r="548" spans="1:36" s="14" customFormat="1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</row>
    <row r="549" spans="1:36" s="14" customFormat="1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</row>
    <row r="550" spans="1:36" s="14" customFormat="1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</row>
    <row r="551" spans="1:36" s="14" customFormat="1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</row>
    <row r="552" spans="1:36" s="14" customFormat="1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</row>
    <row r="553" spans="1:36" s="14" customFormat="1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</row>
    <row r="554" spans="1:36" s="14" customFormat="1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</row>
    <row r="555" spans="1:36" s="14" customFormat="1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</row>
    <row r="556" spans="1:36" s="14" customFormat="1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</row>
    <row r="557" spans="1:36" s="14" customFormat="1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</row>
    <row r="558" spans="1:36" s="14" customFormat="1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</row>
    <row r="559" spans="1:36" s="14" customFormat="1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</row>
    <row r="560" spans="1:36" s="14" customFormat="1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</row>
    <row r="561" spans="1:36" s="14" customFormat="1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</row>
    <row r="562" spans="1:36" s="14" customFormat="1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</row>
    <row r="563" spans="1:36" s="14" customFormat="1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</row>
    <row r="564" spans="1:36" s="14" customFormat="1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</row>
    <row r="565" spans="1:36" s="14" customFormat="1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</row>
    <row r="566" spans="1:36" s="14" customFormat="1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</row>
    <row r="567" spans="1:36" s="14" customFormat="1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</row>
    <row r="568" spans="1:36" s="14" customFormat="1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</row>
    <row r="569" spans="1:36" s="14" customFormat="1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</row>
    <row r="570" spans="1:36" s="14" customFormat="1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</row>
    <row r="571" spans="1:36" s="14" customFormat="1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</row>
    <row r="572" spans="1:36" s="14" customFormat="1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</row>
    <row r="573" spans="1:36" s="14" customFormat="1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</row>
    <row r="574" spans="1:36" s="14" customFormat="1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</row>
    <row r="575" spans="1:36" s="14" customFormat="1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</row>
    <row r="576" spans="1:36" s="14" customFormat="1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</row>
    <row r="577" spans="1:36" s="14" customFormat="1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</row>
    <row r="578" spans="1:36" s="14" customFormat="1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</row>
    <row r="579" spans="1:36" s="14" customFormat="1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</row>
    <row r="580" spans="1:36" s="14" customFormat="1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</row>
    <row r="581" spans="1:36" s="14" customFormat="1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</row>
    <row r="582" spans="1:36" s="14" customFormat="1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</row>
    <row r="583" spans="1:36" s="14" customFormat="1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</row>
    <row r="584" spans="1:36" s="14" customFormat="1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</row>
    <row r="585" spans="1:36" s="14" customFormat="1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</row>
    <row r="586" spans="1:36" s="14" customFormat="1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</row>
    <row r="587" spans="1:36" s="14" customFormat="1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</row>
    <row r="588" spans="1:36" s="14" customFormat="1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</row>
    <row r="589" spans="1:36" s="14" customFormat="1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</row>
    <row r="590" spans="1:36" s="14" customFormat="1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</row>
    <row r="591" spans="1:36" s="14" customFormat="1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</row>
    <row r="592" spans="1:36" s="14" customFormat="1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</row>
    <row r="593" spans="1:36" s="14" customFormat="1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</row>
    <row r="594" spans="1:36" s="14" customFormat="1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</row>
    <row r="595" spans="1:36" s="14" customFormat="1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</row>
    <row r="596" spans="1:36" s="14" customFormat="1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</row>
    <row r="597" spans="1:36" s="14" customFormat="1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</row>
    <row r="598" spans="1:36" s="14" customFormat="1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</row>
    <row r="599" spans="1:36" s="14" customFormat="1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</row>
    <row r="600" spans="1:36" s="14" customFormat="1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</row>
    <row r="601" spans="1:36" s="14" customFormat="1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</row>
    <row r="602" spans="1:36" s="14" customFormat="1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</row>
    <row r="603" spans="1:36" s="14" customFormat="1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</row>
    <row r="604" spans="1:36" s="14" customFormat="1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</row>
    <row r="605" spans="1:36" s="14" customFormat="1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</row>
    <row r="606" spans="1:36" s="14" customFormat="1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</row>
    <row r="607" spans="1:36" s="14" customFormat="1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</row>
    <row r="608" spans="1:36" s="14" customFormat="1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</row>
    <row r="609" spans="1:36" s="14" customFormat="1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</row>
    <row r="610" spans="1:36" s="14" customFormat="1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</row>
    <row r="611" spans="1:36" s="14" customFormat="1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</row>
    <row r="612" spans="1:36" s="14" customFormat="1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</row>
    <row r="613" spans="1:36" s="14" customFormat="1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</row>
    <row r="614" spans="1:36" s="14" customFormat="1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</row>
    <row r="615" spans="1:36" s="14" customFormat="1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</row>
    <row r="616" spans="1:36" s="14" customFormat="1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</row>
    <row r="617" spans="1:36" s="14" customFormat="1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</row>
    <row r="618" spans="1:36" s="14" customFormat="1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</row>
    <row r="619" spans="1:36" s="14" customFormat="1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</row>
    <row r="620" spans="1:36" s="14" customFormat="1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</row>
    <row r="621" spans="1:36" s="14" customFormat="1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</row>
    <row r="622" spans="1:36" s="14" customFormat="1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</row>
    <row r="623" spans="1:36" s="14" customFormat="1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</row>
    <row r="624" spans="1:36" s="14" customFormat="1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</row>
    <row r="625" spans="1:36" s="14" customFormat="1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</row>
    <row r="626" spans="1:36" s="14" customFormat="1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</row>
    <row r="627" spans="1:36" s="14" customFormat="1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</row>
    <row r="628" spans="1:36" s="14" customFormat="1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</row>
    <row r="629" spans="1:36" s="14" customFormat="1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</row>
    <row r="630" spans="1:36" s="14" customFormat="1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</row>
    <row r="631" spans="1:36" s="14" customFormat="1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</row>
    <row r="632" spans="1:36" s="14" customFormat="1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</row>
    <row r="633" spans="1:36" s="14" customFormat="1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</row>
    <row r="634" spans="1:36" s="14" customFormat="1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</row>
    <row r="635" spans="1:36" s="14" customFormat="1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</row>
    <row r="636" spans="1:36" s="14" customFormat="1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</row>
    <row r="637" spans="1:36" s="14" customFormat="1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</row>
    <row r="638" spans="1:36" s="14" customFormat="1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</row>
    <row r="639" spans="1:36" s="14" customFormat="1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</row>
    <row r="640" spans="1:36" s="14" customFormat="1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</row>
    <row r="641" spans="1:36" s="14" customFormat="1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</row>
    <row r="642" spans="1:36" s="14" customFormat="1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</row>
    <row r="643" spans="1:36" s="14" customFormat="1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</row>
    <row r="644" spans="1:36" s="14" customFormat="1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</row>
    <row r="645" spans="1:36" s="14" customFormat="1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</row>
    <row r="646" spans="1:36" s="14" customFormat="1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</row>
    <row r="647" spans="1:36" s="14" customFormat="1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</row>
    <row r="648" spans="1:36" s="14" customFormat="1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</row>
    <row r="649" spans="1:36" s="14" customFormat="1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</row>
    <row r="650" spans="1:36" s="14" customFormat="1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</row>
    <row r="651" spans="1:36" s="14" customFormat="1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</row>
    <row r="652" spans="1:36" s="14" customFormat="1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</row>
    <row r="653" spans="1:36" s="14" customFormat="1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</row>
    <row r="654" spans="1:36" s="14" customFormat="1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</row>
    <row r="655" spans="1:36" s="14" customFormat="1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</row>
    <row r="656" spans="1:36" s="14" customFormat="1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</row>
    <row r="657" spans="1:36" s="14" customFormat="1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</row>
    <row r="658" spans="1:36" s="14" customFormat="1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</row>
    <row r="659" spans="1:36" s="14" customFormat="1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</row>
    <row r="660" spans="1:36" s="14" customFormat="1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</row>
    <row r="661" spans="1:36" s="14" customFormat="1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</row>
    <row r="662" spans="1:36" s="14" customFormat="1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</row>
    <row r="663" spans="1:36" s="14" customFormat="1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</row>
    <row r="664" spans="1:36" s="14" customFormat="1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</row>
    <row r="665" spans="1:36" s="14" customFormat="1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</row>
    <row r="666" spans="1:36" s="14" customFormat="1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</row>
    <row r="667" spans="1:36" s="14" customFormat="1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</row>
    <row r="668" spans="1:36" s="14" customFormat="1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</row>
    <row r="669" spans="1:36" s="14" customFormat="1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</row>
    <row r="670" spans="1:36" s="14" customFormat="1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</row>
    <row r="671" spans="1:36" s="14" customFormat="1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</row>
    <row r="672" spans="1:36" s="14" customFormat="1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</row>
    <row r="673" spans="1:36" s="14" customFormat="1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</row>
    <row r="674" spans="1:36" s="14" customFormat="1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</row>
    <row r="675" spans="1:36" s="14" customFormat="1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</row>
    <row r="676" spans="1:36" s="14" customFormat="1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</row>
    <row r="677" spans="1:36" s="14" customFormat="1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</row>
    <row r="678" spans="1:36" s="14" customFormat="1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</row>
    <row r="679" spans="1:36" s="14" customFormat="1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</row>
    <row r="680" spans="1:36" s="14" customFormat="1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</row>
    <row r="681" spans="1:36" s="14" customFormat="1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</row>
    <row r="682" spans="1:36" s="14" customFormat="1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</row>
    <row r="683" spans="1:36" s="14" customFormat="1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</row>
    <row r="684" spans="1:36" s="14" customFormat="1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</row>
    <row r="685" spans="1:36" s="14" customFormat="1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</row>
    <row r="686" spans="1:36" s="14" customFormat="1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</row>
    <row r="687" spans="1:36" s="14" customFormat="1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</row>
    <row r="688" spans="1:36" s="14" customFormat="1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</row>
    <row r="689" spans="1:36" s="14" customFormat="1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</row>
    <row r="690" spans="1:36" s="14" customFormat="1" ht="12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</row>
    <row r="691" spans="1:36" s="14" customFormat="1" ht="12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</row>
    <row r="692" spans="1:36" s="14" customFormat="1" ht="12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</row>
    <row r="693" spans="1:36" s="14" customFormat="1" ht="12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</row>
    <row r="694" spans="1:36" s="14" customFormat="1" ht="12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</row>
    <row r="695" spans="1:36" s="14" customFormat="1" ht="12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</row>
    <row r="696" spans="1:36" s="14" customFormat="1" ht="12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</row>
    <row r="697" spans="1:36" s="14" customFormat="1" ht="12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</row>
    <row r="698" spans="1:36" s="14" customFormat="1" ht="12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</row>
    <row r="699" spans="1:36" s="14" customFormat="1" ht="12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</row>
    <row r="700" spans="1:36" s="14" customFormat="1" ht="12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</row>
    <row r="701" spans="1:36" s="14" customFormat="1" ht="12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</row>
    <row r="702" spans="1:36" s="14" customFormat="1" ht="12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</row>
    <row r="703" spans="1:36" s="14" customFormat="1" ht="12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</row>
    <row r="704" spans="1:36" s="14" customFormat="1" ht="12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</row>
    <row r="705" spans="1:36" s="14" customFormat="1" ht="12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</row>
    <row r="706" spans="1:36" s="14" customFormat="1" ht="12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</row>
    <row r="707" spans="1:36" s="14" customFormat="1" ht="12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</row>
    <row r="708" spans="1:36" s="14" customFormat="1" ht="12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</row>
    <row r="709" spans="1:36" s="14" customFormat="1" ht="12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</row>
    <row r="710" spans="1:36" s="14" customFormat="1" ht="12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</row>
    <row r="711" spans="1:36" s="14" customFormat="1" ht="12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</row>
    <row r="712" spans="1:36" s="14" customFormat="1" ht="12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</row>
    <row r="713" spans="1:36" s="14" customFormat="1" ht="12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</row>
    <row r="714" spans="1:36" s="14" customFormat="1" ht="12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</row>
    <row r="715" spans="1:36" s="14" customFormat="1" ht="12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</row>
    <row r="716" spans="1:36" s="14" customFormat="1" ht="12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</row>
    <row r="717" spans="1:36" s="14" customFormat="1" ht="12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</row>
    <row r="718" spans="1:36" s="14" customFormat="1" ht="12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</row>
    <row r="719" spans="1:36" s="14" customFormat="1" ht="12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</row>
    <row r="720" spans="1:36" s="14" customFormat="1" ht="12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</row>
    <row r="721" spans="1:36" s="14" customFormat="1" ht="12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</row>
    <row r="722" spans="1:36" s="14" customFormat="1" ht="12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</row>
    <row r="723" spans="1:36" s="14" customFormat="1" ht="12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</row>
    <row r="724" spans="1:36" s="14" customFormat="1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</row>
    <row r="725" spans="1:36" s="14" customFormat="1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</row>
    <row r="726" spans="1:36" s="14" customFormat="1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</row>
    <row r="727" spans="1:36" s="14" customFormat="1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</row>
    <row r="728" spans="1:36" s="14" customFormat="1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</row>
    <row r="729" spans="1:36" s="14" customFormat="1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</row>
    <row r="730" spans="1:36" s="14" customFormat="1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</row>
    <row r="731" spans="1:36" s="14" customFormat="1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</row>
    <row r="732" spans="1:36" s="14" customFormat="1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</row>
    <row r="733" spans="1:36" s="14" customFormat="1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</row>
    <row r="734" spans="1:36" s="14" customFormat="1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</row>
    <row r="735" spans="1:36" s="14" customFormat="1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</row>
    <row r="736" spans="1:36" s="14" customFormat="1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</row>
    <row r="737" spans="1:36" s="14" customFormat="1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</row>
    <row r="738" spans="1:36" s="14" customFormat="1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</row>
    <row r="739" spans="1:36" s="14" customFormat="1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</row>
    <row r="740" spans="1:36" s="14" customFormat="1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</row>
    <row r="741" spans="1:36" s="14" customFormat="1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</row>
    <row r="742" spans="1:36" s="14" customFormat="1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</row>
    <row r="743" spans="1:36" s="14" customFormat="1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</row>
    <row r="744" spans="1:36" s="14" customFormat="1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</row>
    <row r="745" spans="1:36" s="14" customFormat="1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</row>
    <row r="746" spans="1:36" s="14" customFormat="1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</row>
    <row r="747" spans="1:36" s="14" customFormat="1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</row>
    <row r="748" spans="1:36" s="14" customFormat="1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</row>
    <row r="749" spans="1:36" s="14" customFormat="1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</row>
    <row r="750" spans="1:36" s="14" customFormat="1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</row>
    <row r="751" spans="1:36" s="14" customFormat="1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</row>
    <row r="752" spans="1:36" s="14" customFormat="1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</row>
    <row r="753" spans="1:36" s="14" customFormat="1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</row>
    <row r="754" spans="1:36" s="14" customFormat="1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</row>
    <row r="755" spans="1:36" s="14" customFormat="1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</row>
    <row r="756" spans="1:36" s="14" customFormat="1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</row>
    <row r="757" spans="1:36" s="14" customFormat="1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</row>
    <row r="758" spans="1:36" s="14" customFormat="1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</row>
    <row r="759" spans="1:36" s="14" customFormat="1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</row>
    <row r="760" spans="1:36" s="14" customFormat="1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</row>
    <row r="761" spans="1:36" s="14" customFormat="1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</row>
    <row r="762" spans="1:36" s="14" customFormat="1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</row>
    <row r="763" spans="1:36" s="14" customFormat="1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</row>
    <row r="764" spans="1:36" s="14" customFormat="1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</row>
    <row r="765" spans="1:36" s="14" customFormat="1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</row>
    <row r="766" spans="1:36" s="14" customFormat="1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</row>
    <row r="767" spans="1:36" s="14" customFormat="1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</row>
    <row r="768" spans="1:36" s="14" customFormat="1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</row>
    <row r="769" spans="1:36" s="14" customFormat="1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</row>
    <row r="770" spans="1:36" s="14" customFormat="1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</row>
    <row r="771" spans="1:36" s="14" customFormat="1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</row>
    <row r="772" spans="1:36" s="14" customFormat="1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</row>
    <row r="773" spans="1:36" s="14" customFormat="1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</row>
    <row r="774" spans="1:36" s="14" customFormat="1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</row>
    <row r="775" spans="1:36" s="14" customFormat="1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</row>
    <row r="776" spans="1:36" s="14" customFormat="1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</row>
    <row r="777" spans="1:36" s="14" customFormat="1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</row>
    <row r="778" spans="1:36" s="14" customFormat="1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</row>
    <row r="779" spans="1:36" s="14" customFormat="1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</row>
    <row r="780" spans="1:36" s="14" customFormat="1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</row>
    <row r="781" spans="1:36" s="14" customFormat="1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</row>
    <row r="782" spans="1:36" s="14" customFormat="1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</row>
    <row r="783" spans="1:36" s="14" customFormat="1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</row>
    <row r="784" spans="1:36" s="14" customFormat="1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</row>
    <row r="785" spans="1:36" s="14" customFormat="1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</row>
    <row r="786" spans="1:36" s="14" customFormat="1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</row>
    <row r="787" spans="1:36" s="14" customFormat="1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</row>
    <row r="788" spans="1:36" s="14" customFormat="1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</row>
    <row r="789" spans="1:36" s="14" customFormat="1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</row>
    <row r="790" spans="1:36" s="14" customFormat="1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</row>
    <row r="791" spans="1:36" s="14" customFormat="1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</row>
    <row r="792" spans="1:36" s="14" customFormat="1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</row>
    <row r="793" spans="1:36" s="14" customFormat="1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</row>
    <row r="794" spans="1:36" s="14" customFormat="1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</row>
    <row r="795" spans="1:36" s="14" customFormat="1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</row>
    <row r="796" spans="1:36" s="14" customFormat="1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</row>
    <row r="797" spans="1:36" s="14" customFormat="1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</row>
    <row r="798" spans="1:36" s="14" customFormat="1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</row>
    <row r="799" spans="1:36" s="14" customFormat="1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</row>
    <row r="800" spans="1:36" s="14" customFormat="1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</row>
    <row r="801" spans="1:36" s="14" customFormat="1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</row>
    <row r="802" spans="1:36" s="14" customFormat="1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</row>
    <row r="803" spans="1:36" s="14" customFormat="1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</row>
    <row r="804" spans="1:36" s="14" customFormat="1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</row>
    <row r="805" spans="1:36" s="14" customFormat="1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</row>
    <row r="806" spans="1:36" s="14" customFormat="1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</row>
    <row r="807" spans="1:36" s="14" customFormat="1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</row>
    <row r="808" spans="1:36" s="14" customFormat="1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</row>
    <row r="809" spans="1:36" s="14" customFormat="1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</row>
    <row r="810" spans="1:36" s="14" customFormat="1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</row>
    <row r="811" spans="1:36" s="14" customFormat="1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</row>
    <row r="812" spans="1:36" s="14" customFormat="1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</row>
    <row r="813" spans="1:36" s="14" customFormat="1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</row>
    <row r="814" spans="1:36" s="14" customFormat="1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</row>
    <row r="815" spans="1:36" s="14" customFormat="1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</row>
    <row r="816" spans="1:36" s="14" customFormat="1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</row>
    <row r="817" spans="1:36" s="14" customFormat="1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</row>
    <row r="818" spans="1:36" s="14" customFormat="1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</row>
    <row r="819" spans="1:36" s="14" customFormat="1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</row>
    <row r="820" spans="1:36" s="14" customFormat="1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</row>
    <row r="821" spans="1:36" s="14" customFormat="1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</row>
    <row r="822" spans="1:36" s="14" customFormat="1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</row>
    <row r="823" spans="1:36" s="14" customFormat="1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</row>
    <row r="824" spans="1:36" s="14" customFormat="1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</row>
    <row r="825" spans="1:36" s="14" customFormat="1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</row>
    <row r="826" spans="1:36" s="14" customFormat="1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</row>
    <row r="827" spans="1:36" s="14" customFormat="1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</row>
    <row r="828" spans="1:36" s="14" customFormat="1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</row>
    <row r="829" spans="1:36" s="14" customFormat="1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</row>
    <row r="830" spans="1:36" s="14" customFormat="1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</row>
    <row r="831" spans="1:36" s="14" customFormat="1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</row>
    <row r="832" spans="1:36" s="14" customFormat="1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</row>
    <row r="833" spans="1:36" s="14" customFormat="1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</row>
    <row r="834" spans="1:36" s="14" customFormat="1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</row>
    <row r="835" spans="1:36" s="14" customFormat="1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</row>
    <row r="836" spans="1:36" s="14" customFormat="1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</row>
    <row r="837" spans="1:36" s="14" customFormat="1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</row>
    <row r="838" spans="1:36" s="14" customFormat="1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</row>
    <row r="839" spans="1:36" s="14" customFormat="1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</row>
    <row r="840" spans="1:36" s="14" customFormat="1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</row>
    <row r="841" spans="1:36" s="14" customFormat="1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</row>
    <row r="842" spans="1:36" s="14" customFormat="1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</row>
    <row r="843" spans="1:36" s="14" customFormat="1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</row>
    <row r="844" spans="1:36" s="14" customFormat="1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</row>
    <row r="845" spans="1:36" s="14" customFormat="1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</row>
    <row r="846" spans="1:36" s="14" customFormat="1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</row>
    <row r="847" spans="1:36" s="14" customFormat="1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</row>
    <row r="848" spans="1:36" s="14" customFormat="1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</row>
    <row r="849" spans="1:36" s="14" customFormat="1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</row>
    <row r="850" spans="1:36" s="14" customFormat="1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</row>
    <row r="851" spans="1:36" s="14" customFormat="1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</row>
    <row r="852" spans="1:36" s="14" customFormat="1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</row>
    <row r="853" spans="1:36" s="14" customFormat="1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</row>
    <row r="854" spans="1:36" s="14" customFormat="1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</row>
    <row r="855" spans="1:36" s="14" customFormat="1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</row>
    <row r="856" spans="1:36" s="14" customFormat="1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</row>
    <row r="857" spans="1:36" s="14" customFormat="1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</row>
    <row r="858" spans="1:36" s="14" customFormat="1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</row>
    <row r="859" spans="1:36" s="14" customFormat="1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</row>
    <row r="860" spans="1:36" s="14" customFormat="1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</row>
    <row r="861" spans="1:36" s="14" customFormat="1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</row>
    <row r="862" spans="1:36" s="14" customFormat="1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</row>
    <row r="863" spans="1:36" s="14" customFormat="1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</row>
    <row r="864" spans="1:36" s="14" customFormat="1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</row>
    <row r="865" spans="1:36" s="14" customFormat="1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</row>
    <row r="866" spans="1:36" s="14" customFormat="1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</row>
    <row r="867" spans="1:36" s="14" customFormat="1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</row>
    <row r="868" spans="1:36" s="14" customFormat="1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</row>
    <row r="869" spans="1:36" s="14" customFormat="1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</row>
    <row r="870" spans="1:36" s="14" customFormat="1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</row>
    <row r="871" spans="1:36" s="14" customFormat="1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</row>
    <row r="872" spans="1:36" s="14" customFormat="1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</row>
    <row r="873" spans="1:36" s="14" customFormat="1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</row>
    <row r="874" spans="1:36" s="14" customFormat="1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</row>
    <row r="875" spans="1:36" s="14" customFormat="1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</row>
    <row r="876" spans="1:36" s="14" customFormat="1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</row>
    <row r="877" spans="1:36" s="14" customFormat="1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</row>
    <row r="878" spans="1:36" s="14" customFormat="1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</row>
    <row r="879" spans="1:36" s="14" customFormat="1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</row>
    <row r="880" spans="1:36" s="14" customFormat="1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</row>
    <row r="881" spans="1:36" s="14" customFormat="1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</row>
    <row r="882" spans="1:36" s="14" customFormat="1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</row>
    <row r="883" spans="1:36" s="14" customFormat="1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</row>
    <row r="884" spans="1:36" s="14" customFormat="1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</row>
    <row r="885" spans="1:36" s="14" customFormat="1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</row>
    <row r="886" spans="1:36" s="14" customFormat="1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</row>
    <row r="887" spans="1:36" s="14" customFormat="1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</row>
    <row r="888" spans="1:36" s="14" customFormat="1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</row>
    <row r="889" spans="1:36" s="14" customFormat="1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</row>
    <row r="890" spans="1:36" s="14" customFormat="1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</row>
    <row r="891" spans="1:36" s="14" customFormat="1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</row>
    <row r="892" spans="1:36" s="14" customFormat="1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</row>
    <row r="893" spans="1:36" s="14" customFormat="1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</row>
    <row r="894" spans="1:36" s="14" customFormat="1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</row>
    <row r="895" spans="1:36" s="14" customFormat="1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</row>
    <row r="896" spans="1:36" s="14" customFormat="1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</row>
    <row r="897" spans="1:36" s="14" customFormat="1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</row>
    <row r="898" spans="1:36" s="14" customFormat="1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</row>
    <row r="899" spans="1:36" s="14" customFormat="1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</row>
    <row r="900" spans="1:36" s="14" customFormat="1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</row>
    <row r="901" spans="1:36" s="14" customFormat="1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</row>
    <row r="902" spans="1:36" s="14" customFormat="1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</row>
    <row r="903" spans="1:36" s="14" customFormat="1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</row>
    <row r="904" spans="1:36" s="14" customFormat="1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</row>
    <row r="905" spans="1:36" s="14" customFormat="1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</row>
    <row r="906" spans="1:36" s="14" customFormat="1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</row>
    <row r="907" spans="1:36" s="14" customFormat="1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</row>
    <row r="908" spans="1:36" s="14" customFormat="1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</row>
    <row r="909" spans="1:36" s="14" customFormat="1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</row>
    <row r="910" spans="1:36" s="14" customFormat="1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</row>
    <row r="911" spans="1:36" s="14" customFormat="1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</row>
    <row r="912" spans="1:36" s="14" customFormat="1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</row>
    <row r="913" spans="1:36" s="14" customFormat="1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</row>
    <row r="914" spans="1:36" s="14" customFormat="1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</row>
    <row r="915" spans="1:36" s="14" customFormat="1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</row>
    <row r="916" spans="1:36" s="14" customFormat="1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</row>
    <row r="917" spans="1:36" s="14" customFormat="1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</row>
    <row r="918" spans="1:36" s="14" customFormat="1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</row>
    <row r="919" spans="1:36" s="14" customFormat="1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</row>
    <row r="920" spans="1:36" s="14" customFormat="1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</row>
    <row r="921" spans="1:36" s="14" customFormat="1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</row>
    <row r="922" spans="1:36" s="14" customFormat="1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</row>
    <row r="923" spans="1:36" s="14" customFormat="1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</row>
    <row r="924" spans="1:36" s="14" customFormat="1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</row>
    <row r="925" spans="1:36" s="14" customFormat="1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</row>
    <row r="926" spans="1:36" s="14" customFormat="1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</row>
    <row r="927" spans="1:36" s="14" customFormat="1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</row>
    <row r="928" spans="1:36" s="14" customFormat="1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</row>
    <row r="929" spans="1:36" s="14" customFormat="1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</row>
    <row r="930" spans="1:36" s="14" customFormat="1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</row>
    <row r="931" spans="1:36" s="14" customFormat="1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</row>
    <row r="932" spans="1:36" s="14" customFormat="1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</row>
    <row r="933" spans="1:36" s="14" customFormat="1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</row>
    <row r="934" spans="1:36" s="14" customFormat="1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</row>
    <row r="935" spans="1:36" s="14" customFormat="1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</row>
    <row r="936" spans="1:36" s="14" customFormat="1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</row>
    <row r="937" spans="1:36" s="14" customFormat="1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</row>
    <row r="938" spans="1:36" s="14" customFormat="1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</row>
    <row r="939" spans="1:36" s="14" customFormat="1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</row>
    <row r="940" spans="1:36" s="14" customFormat="1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</row>
    <row r="941" spans="1:36" s="14" customFormat="1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</row>
    <row r="942" spans="1:36" s="14" customFormat="1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</row>
    <row r="943" spans="1:36" s="14" customFormat="1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</row>
    <row r="944" spans="1:36" s="14" customFormat="1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</row>
    <row r="945" spans="1:36" s="14" customFormat="1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</row>
    <row r="946" spans="1:36" s="14" customFormat="1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</row>
    <row r="947" spans="1:36" s="14" customFormat="1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</row>
    <row r="948" spans="1:36" s="14" customFormat="1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</row>
    <row r="949" spans="1:36" s="14" customFormat="1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</row>
    <row r="950" spans="1:36" s="14" customFormat="1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</row>
    <row r="951" spans="1:36" s="14" customFormat="1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</row>
    <row r="952" spans="1:36" s="14" customFormat="1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</row>
    <row r="953" spans="1:36" s="14" customFormat="1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</row>
    <row r="954" spans="1:36" s="14" customFormat="1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</row>
    <row r="955" spans="1:36" s="14" customFormat="1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</row>
    <row r="956" spans="1:36" s="14" customFormat="1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</row>
    <row r="957" spans="1:36" s="14" customFormat="1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</row>
    <row r="958" spans="1:36" s="14" customFormat="1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</row>
    <row r="959" spans="1:36" s="14" customFormat="1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</row>
    <row r="960" spans="1:36" s="14" customFormat="1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</row>
    <row r="961" spans="1:36" s="14" customFormat="1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</row>
    <row r="962" spans="1:36" s="14" customFormat="1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</row>
    <row r="963" spans="1:36" s="14" customFormat="1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</row>
    <row r="964" spans="1:36" s="14" customFormat="1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</row>
    <row r="965" spans="1:36" s="14" customFormat="1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</row>
    <row r="966" spans="1:36" s="14" customFormat="1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</row>
    <row r="967" spans="1:36" s="14" customFormat="1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</row>
    <row r="968" spans="1:36" s="14" customFormat="1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</row>
    <row r="969" spans="1:36" s="14" customFormat="1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</row>
    <row r="970" spans="1:36" s="14" customFormat="1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</row>
    <row r="971" spans="1:36" s="14" customFormat="1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</row>
    <row r="972" spans="1:36" s="14" customFormat="1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</row>
    <row r="973" spans="1:36" s="14" customFormat="1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</row>
    <row r="974" spans="1:36" s="14" customFormat="1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</row>
    <row r="975" spans="1:36" s="14" customFormat="1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</row>
    <row r="976" spans="1:36" s="14" customFormat="1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</row>
    <row r="977" spans="1:36" s="14" customFormat="1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</row>
    <row r="978" spans="1:36" s="14" customFormat="1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</row>
    <row r="979" spans="1:36" s="14" customFormat="1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</row>
    <row r="980" spans="1:36" s="14" customFormat="1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</row>
    <row r="981" spans="1:36" s="14" customFormat="1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</row>
    <row r="982" spans="1:36" s="14" customFormat="1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</row>
    <row r="983" spans="1:36" s="14" customFormat="1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</row>
    <row r="984" spans="1:36" s="14" customFormat="1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</row>
    <row r="985" spans="1:36" s="14" customFormat="1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</row>
    <row r="986" spans="1:36" s="14" customFormat="1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</row>
    <row r="987" spans="1:36" s="14" customFormat="1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</row>
    <row r="988" spans="1:36" s="14" customFormat="1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</row>
    <row r="989" spans="1:36" s="14" customFormat="1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</row>
    <row r="990" spans="1:36" s="14" customFormat="1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</row>
    <row r="991" spans="1:36" s="14" customFormat="1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</row>
    <row r="992" spans="1:36" s="14" customFormat="1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</row>
    <row r="993" spans="1:36" s="14" customFormat="1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</row>
    <row r="994" spans="1:36" s="14" customFormat="1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</row>
    <row r="995" spans="1:36" s="14" customFormat="1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</row>
    <row r="996" spans="1:36" s="14" customFormat="1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</row>
    <row r="997" spans="1:36" s="14" customFormat="1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</row>
    <row r="998" spans="1:36" s="14" customFormat="1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</row>
    <row r="999" spans="1:36" s="14" customFormat="1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</row>
    <row r="1000" spans="1:36" s="14" customFormat="1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</row>
    <row r="1001" spans="1:36" s="14" customFormat="1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</row>
    <row r="1002" spans="1:36" s="14" customFormat="1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</row>
    <row r="1003" spans="1:36" s="14" customFormat="1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</row>
    <row r="1004" spans="1:36" s="14" customFormat="1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</row>
    <row r="1005" spans="1:36" s="14" customFormat="1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</row>
    <row r="1006" spans="1:36" s="14" customFormat="1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</row>
    <row r="1007" spans="1:36" s="14" customFormat="1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</row>
    <row r="1008" spans="1:36" s="14" customFormat="1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</row>
    <row r="1009" spans="1:36" s="14" customFormat="1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</row>
    <row r="1010" spans="1:36" s="14" customFormat="1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</row>
    <row r="1011" spans="1:36" s="14" customFormat="1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</row>
    <row r="1012" spans="1:36" s="14" customFormat="1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</row>
    <row r="1013" spans="1:36" s="14" customFormat="1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</row>
    <row r="1014" spans="1:36" s="14" customFormat="1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</row>
    <row r="1015" spans="1:36" s="14" customFormat="1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</row>
    <row r="1016" spans="1:36" s="14" customFormat="1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</row>
    <row r="1017" spans="1:36" s="14" customFormat="1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</row>
    <row r="1018" spans="1:36" s="14" customFormat="1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</row>
    <row r="1019" spans="1:36" s="14" customFormat="1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</row>
    <row r="1020" spans="1:36" s="14" customFormat="1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</row>
    <row r="1021" spans="1:36" s="14" customFormat="1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</row>
    <row r="1022" spans="1:36" s="14" customFormat="1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</row>
    <row r="1023" spans="1:36" s="14" customFormat="1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</row>
    <row r="1024" spans="1:36" s="14" customFormat="1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</row>
    <row r="1025" spans="1:36" s="14" customFormat="1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</row>
    <row r="1026" spans="1:36" s="14" customFormat="1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</row>
    <row r="1027" spans="1:36" s="14" customFormat="1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</row>
    <row r="1028" spans="1:36" s="14" customFormat="1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</row>
    <row r="1029" spans="1:36" s="14" customFormat="1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</row>
    <row r="1030" spans="1:36" s="14" customFormat="1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</row>
    <row r="1031" spans="1:36" s="14" customFormat="1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</row>
    <row r="1032" spans="1:36" s="14" customFormat="1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</row>
    <row r="1033" spans="1:36" s="14" customFormat="1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</row>
    <row r="1034" spans="1:36" s="14" customFormat="1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</row>
    <row r="1035" spans="1:36" s="14" customFormat="1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</row>
    <row r="1036" spans="1:36" s="14" customFormat="1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</row>
    <row r="1037" spans="1:36" s="14" customFormat="1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</row>
    <row r="1038" spans="1:36" s="14" customFormat="1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</row>
    <row r="1039" spans="1:36" s="14" customFormat="1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</row>
    <row r="1040" spans="1:36" s="14" customFormat="1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</row>
    <row r="1041" spans="1:36" s="14" customFormat="1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</row>
    <row r="1042" spans="1:36" s="14" customFormat="1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</row>
    <row r="1043" spans="1:36" s="14" customFormat="1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</row>
    <row r="1044" spans="1:36" s="14" customFormat="1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</row>
    <row r="1045" spans="1:36" s="14" customFormat="1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</row>
    <row r="1046" spans="1:36" s="14" customFormat="1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</row>
    <row r="1047" spans="1:36" s="14" customFormat="1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</row>
    <row r="1048" spans="1:36" s="14" customFormat="1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</row>
    <row r="1049" spans="1:36" s="14" customFormat="1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</row>
    <row r="1050" spans="1:36" s="14" customFormat="1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</row>
    <row r="1051" spans="1:36" s="14" customFormat="1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</row>
    <row r="1052" spans="1:36" s="14" customFormat="1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</row>
    <row r="1053" spans="1:36" s="14" customFormat="1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</row>
    <row r="1054" spans="1:36" s="14" customFormat="1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</row>
    <row r="1055" spans="1:36" s="14" customFormat="1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</row>
    <row r="1056" spans="1:36" s="14" customFormat="1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</row>
    <row r="1057" spans="1:36" s="14" customFormat="1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</row>
    <row r="1058" spans="1:36" s="14" customFormat="1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</row>
    <row r="1059" spans="1:36" s="14" customFormat="1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</row>
    <row r="1060" spans="1:36" s="14" customFormat="1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</row>
    <row r="1061" spans="1:36" s="14" customFormat="1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</row>
    <row r="1062" spans="1:36" s="14" customFormat="1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</row>
    <row r="1063" spans="1:36" s="14" customFormat="1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</row>
    <row r="1064" spans="1:36" s="14" customFormat="1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</row>
    <row r="1065" spans="1:36" s="14" customFormat="1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</row>
    <row r="1066" spans="1:36" s="14" customFormat="1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</row>
    <row r="1067" spans="1:36" s="14" customFormat="1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</row>
    <row r="1068" spans="1:36" s="14" customFormat="1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</row>
    <row r="1069" spans="1:36" s="14" customFormat="1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</row>
    <row r="1070" spans="1:36" s="14" customFormat="1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</row>
    <row r="1071" spans="1:36" s="14" customFormat="1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</row>
    <row r="1072" spans="1:36" s="14" customFormat="1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</row>
    <row r="1073" spans="1:36" s="14" customFormat="1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</row>
    <row r="1074" spans="1:36" s="14" customFormat="1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</row>
    <row r="1075" spans="1:36" s="14" customFormat="1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</row>
    <row r="1076" spans="1:36" s="14" customFormat="1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</row>
    <row r="1077" spans="1:36" s="14" customFormat="1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</row>
    <row r="1078" spans="1:36" s="14" customFormat="1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</row>
    <row r="1079" spans="1:36" s="14" customFormat="1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</row>
    <row r="1080" spans="1:36" s="14" customFormat="1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</row>
    <row r="1081" spans="1:36" s="14" customFormat="1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</row>
    <row r="1082" spans="1:36" s="14" customFormat="1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</row>
    <row r="1083" spans="1:36" s="14" customFormat="1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</row>
    <row r="1084" spans="1:36" s="14" customFormat="1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</row>
    <row r="1085" spans="1:36" s="14" customFormat="1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</row>
    <row r="1086" spans="1:36" s="14" customFormat="1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</row>
    <row r="1087" spans="1:36" s="14" customFormat="1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</row>
    <row r="1088" spans="1:36" s="14" customFormat="1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</row>
    <row r="1089" spans="1:36" s="14" customFormat="1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</row>
    <row r="1090" spans="1:36" s="14" customFormat="1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</row>
    <row r="1091" spans="1:36" s="14" customFormat="1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</row>
    <row r="1092" spans="1:36" s="14" customFormat="1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</row>
    <row r="1093" spans="1:36" s="14" customFormat="1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</row>
    <row r="1094" spans="1:36" s="14" customFormat="1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</row>
    <row r="1095" spans="1:36" s="14" customFormat="1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</row>
    <row r="1096" spans="1:36" s="14" customFormat="1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</row>
    <row r="1097" spans="1:36" s="14" customFormat="1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</row>
    <row r="1098" spans="1:36" s="14" customFormat="1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</row>
    <row r="1099" spans="1:36" s="14" customFormat="1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</row>
    <row r="1100" spans="1:36" s="14" customFormat="1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</row>
    <row r="1101" spans="1:36" s="14" customFormat="1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</row>
    <row r="1102" spans="1:36" s="14" customFormat="1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</row>
    <row r="1103" spans="1:36" s="14" customFormat="1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</row>
    <row r="1104" spans="1:36" s="14" customFormat="1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</row>
    <row r="1105" spans="1:36" s="14" customFormat="1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</row>
    <row r="1106" spans="1:36" s="14" customFormat="1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</row>
    <row r="1107" spans="1:36" s="14" customFormat="1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</row>
    <row r="1108" spans="1:36" s="14" customFormat="1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</row>
    <row r="1109" spans="1:36" s="14" customFormat="1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</row>
    <row r="1110" spans="1:36" s="14" customFormat="1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</row>
    <row r="1111" spans="1:36" s="14" customFormat="1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</row>
    <row r="1112" spans="1:36" s="14" customFormat="1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</row>
    <row r="1113" spans="1:36" s="14" customFormat="1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</row>
    <row r="1114" spans="1:36" s="14" customFormat="1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</row>
    <row r="1115" spans="1:36" s="14" customFormat="1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</row>
    <row r="1116" spans="1:36" s="14" customFormat="1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</row>
    <row r="1117" spans="1:36" s="14" customFormat="1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</row>
    <row r="1118" spans="1:36" s="14" customFormat="1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</row>
    <row r="1119" spans="1:36" s="14" customFormat="1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</row>
    <row r="1120" spans="1:36" s="14" customFormat="1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</row>
    <row r="1121" spans="1:36" s="14" customFormat="1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</row>
    <row r="1122" spans="1:36" s="14" customFormat="1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</row>
    <row r="1123" spans="1:36" s="14" customFormat="1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</row>
    <row r="1124" spans="1:36" s="14" customFormat="1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</row>
    <row r="1125" spans="1:36" s="14" customFormat="1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</row>
    <row r="1126" spans="1:36" s="14" customFormat="1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</row>
    <row r="1127" spans="1:36" s="14" customFormat="1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</row>
    <row r="1128" spans="1:36" s="14" customFormat="1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</row>
    <row r="1129" spans="1:36" s="14" customFormat="1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</row>
    <row r="1130" spans="1:36" s="14" customFormat="1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</row>
    <row r="1131" spans="1:36" s="14" customFormat="1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</row>
    <row r="1132" spans="1:36" s="14" customFormat="1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</row>
    <row r="1133" spans="1:36" s="14" customFormat="1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</row>
    <row r="1134" spans="1:36" s="14" customFormat="1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</row>
    <row r="1135" spans="1:36" s="14" customFormat="1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</row>
    <row r="1136" spans="1:36" s="14" customFormat="1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</row>
    <row r="1137" spans="1:36" s="14" customFormat="1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</row>
    <row r="1138" spans="1:36" s="14" customFormat="1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</row>
    <row r="1139" spans="1:36" s="14" customFormat="1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</row>
    <row r="1140" spans="1:36" s="14" customFormat="1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</row>
    <row r="1141" spans="1:36" s="14" customFormat="1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</row>
    <row r="1142" spans="1:36" s="14" customFormat="1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</row>
    <row r="1143" spans="1:36" s="14" customFormat="1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</row>
    <row r="1144" spans="1:36" s="14" customFormat="1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</row>
    <row r="1145" spans="1:36" s="14" customFormat="1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</row>
    <row r="1146" spans="1:36" s="14" customFormat="1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</row>
    <row r="1147" spans="1:36" s="14" customFormat="1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</row>
    <row r="1148" spans="1:36" s="14" customFormat="1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</row>
    <row r="1149" spans="1:36" s="14" customFormat="1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</row>
    <row r="1150" spans="1:36" s="14" customFormat="1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</row>
    <row r="1151" spans="1:36" s="14" customFormat="1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</row>
    <row r="1152" spans="1:36" s="14" customFormat="1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</row>
    <row r="1153" spans="1:36" s="14" customFormat="1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</row>
    <row r="1154" spans="1:36" s="14" customFormat="1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</row>
    <row r="1155" spans="1:36" s="14" customFormat="1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</row>
    <row r="1156" spans="1:36" s="14" customFormat="1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</row>
    <row r="1157" spans="1:36" s="14" customFormat="1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</row>
    <row r="1158" spans="1:36" s="14" customFormat="1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</row>
    <row r="1159" spans="1:36" s="14" customFormat="1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</row>
    <row r="1160" spans="1:36" s="14" customFormat="1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</row>
    <row r="1161" spans="1:36" s="14" customFormat="1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</row>
    <row r="1162" spans="1:36" s="14" customFormat="1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</row>
    <row r="1163" spans="1:36" s="14" customFormat="1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</row>
    <row r="1164" spans="1:36" s="14" customFormat="1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</row>
    <row r="1165" spans="1:36" s="14" customFormat="1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</row>
    <row r="1166" spans="1:36" s="14" customFormat="1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</row>
    <row r="1167" spans="1:36" s="14" customFormat="1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</row>
    <row r="1168" spans="1:36" s="14" customFormat="1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</row>
    <row r="1169" spans="1:36" s="14" customFormat="1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</row>
    <row r="1170" spans="1:36" s="14" customFormat="1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</row>
    <row r="1171" spans="1:36" s="14" customFormat="1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</row>
    <row r="1172" spans="1:36" s="14" customFormat="1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</row>
    <row r="1173" spans="1:36" s="14" customFormat="1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</row>
    <row r="1174" spans="1:36" s="14" customFormat="1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</row>
    <row r="1175" spans="1:36" s="14" customFormat="1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</row>
    <row r="1176" spans="1:36" s="14" customFormat="1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</row>
    <row r="1177" spans="1:36" s="14" customFormat="1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</row>
    <row r="1178" spans="1:36" s="14" customFormat="1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</row>
    <row r="1179" spans="1:36" s="14" customFormat="1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</row>
    <row r="1180" spans="1:36" s="14" customFormat="1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</row>
    <row r="1181" spans="1:36" s="14" customFormat="1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</row>
    <row r="1182" spans="1:36" s="14" customFormat="1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</row>
    <row r="1183" spans="1:36" s="14" customFormat="1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</row>
    <row r="1184" spans="1:36" s="14" customFormat="1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</row>
    <row r="1185" spans="1:36" s="14" customFormat="1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</row>
    <row r="1186" spans="1:36" s="14" customFormat="1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</row>
    <row r="1187" spans="1:36" s="14" customFormat="1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</row>
    <row r="1188" spans="1:36" s="14" customFormat="1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</row>
    <row r="1189" spans="1:36" s="14" customFormat="1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</row>
    <row r="1190" spans="1:36" s="14" customFormat="1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</row>
    <row r="1191" spans="1:36" s="14" customFormat="1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</row>
    <row r="1192" spans="1:36" s="14" customFormat="1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</row>
    <row r="1193" spans="1:36" s="14" customFormat="1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</row>
    <row r="1194" spans="1:36" s="14" customFormat="1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</row>
    <row r="1195" spans="1:36" s="14" customFormat="1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</row>
    <row r="1196" spans="1:36" s="14" customFormat="1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</row>
    <row r="1197" spans="1:36" s="14" customFormat="1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</row>
    <row r="1198" spans="1:36" s="14" customFormat="1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</row>
    <row r="1199" spans="1:36" s="14" customFormat="1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</row>
    <row r="1200" spans="1:36" s="14" customFormat="1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</row>
    <row r="1201" spans="1:36" s="14" customFormat="1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</row>
    <row r="1202" spans="1:36" s="14" customFormat="1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</row>
    <row r="1203" spans="1:36" s="14" customFormat="1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</row>
    <row r="1204" spans="1:36" s="14" customFormat="1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</row>
    <row r="1205" spans="1:36" s="14" customFormat="1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</row>
    <row r="1206" spans="1:36" s="14" customFormat="1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</row>
    <row r="1207" spans="1:36" s="14" customFormat="1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</row>
    <row r="1208" spans="1:36" s="14" customFormat="1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</row>
    <row r="1209" spans="1:36" s="14" customFormat="1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</row>
    <row r="1210" spans="1:36" s="14" customFormat="1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</row>
    <row r="1211" spans="1:36" s="14" customFormat="1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</row>
    <row r="1212" spans="1:36" s="14" customFormat="1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</row>
    <row r="1213" spans="1:36" s="14" customFormat="1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</row>
    <row r="1214" spans="1:36" s="14" customFormat="1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</row>
    <row r="1215" spans="1:36" s="14" customFormat="1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</row>
    <row r="1216" spans="1:36" s="14" customFormat="1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</row>
    <row r="1217" spans="1:36" s="14" customFormat="1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</row>
    <row r="1218" spans="1:36" s="14" customFormat="1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</row>
    <row r="1219" spans="1:36" s="14" customFormat="1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</row>
    <row r="1220" spans="1:36" s="14" customFormat="1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</row>
    <row r="1221" spans="1:36" s="14" customFormat="1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</row>
    <row r="1222" spans="1:36" s="14" customFormat="1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</row>
    <row r="1223" spans="1:36" s="14" customFormat="1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</row>
    <row r="1224" spans="1:36" s="14" customFormat="1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</row>
    <row r="1225" spans="1:36" s="14" customFormat="1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</row>
    <row r="1226" spans="1:36" s="14" customFormat="1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</row>
    <row r="1227" spans="1:36" s="14" customFormat="1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</row>
    <row r="1228" spans="1:36" s="14" customFormat="1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</row>
    <row r="1229" spans="1:36" s="14" customFormat="1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</row>
    <row r="1230" spans="1:36" s="14" customFormat="1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</row>
    <row r="1231" spans="1:36" s="14" customFormat="1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</row>
    <row r="1232" spans="1:36" s="14" customFormat="1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</row>
    <row r="1233" spans="1:36" s="14" customFormat="1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</row>
    <row r="1234" spans="1:36" s="14" customFormat="1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</row>
    <row r="1235" spans="1:36" s="14" customFormat="1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</row>
    <row r="1236" spans="1:36" s="14" customFormat="1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</row>
    <row r="1237" spans="1:36" s="14" customFormat="1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</row>
    <row r="1238" spans="1:36" s="14" customFormat="1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</row>
    <row r="1239" spans="1:36" s="14" customFormat="1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</row>
    <row r="1240" spans="1:36" s="14" customFormat="1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</row>
    <row r="1241" spans="1:36" s="14" customFormat="1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</row>
    <row r="1242" spans="1:36" s="14" customFormat="1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</row>
    <row r="1243" spans="1:36" s="14" customFormat="1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</row>
    <row r="1244" spans="1:36" s="14" customFormat="1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</row>
    <row r="1245" spans="1:36" s="14" customFormat="1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</row>
    <row r="1246" spans="1:36" s="14" customFormat="1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</row>
    <row r="1247" spans="1:36" s="14" customFormat="1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</row>
    <row r="1248" spans="1:36" s="14" customFormat="1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</row>
    <row r="1249" spans="1:36" s="14" customFormat="1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</row>
    <row r="1250" spans="1:36" s="14" customFormat="1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</row>
    <row r="1251" spans="1:36" s="14" customFormat="1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</row>
    <row r="1252" spans="1:36" s="14" customFormat="1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</row>
    <row r="1253" spans="1:36" s="14" customFormat="1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</row>
    <row r="1254" spans="1:36" s="14" customFormat="1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</row>
    <row r="1255" spans="1:36" s="14" customFormat="1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</row>
    <row r="1256" spans="1:36" s="14" customFormat="1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</row>
    <row r="1257" spans="1:36" s="14" customFormat="1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</row>
    <row r="1258" spans="1:36" s="14" customFormat="1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</row>
    <row r="1259" spans="1:36" s="14" customFormat="1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</row>
    <row r="1260" spans="1:36" s="14" customFormat="1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</row>
    <row r="1261" spans="1:36" s="14" customFormat="1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</row>
    <row r="1262" spans="1:36" s="14" customFormat="1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</row>
    <row r="1263" spans="1:36" s="14" customFormat="1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</row>
    <row r="1264" spans="1:36" s="14" customFormat="1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</row>
    <row r="1265" spans="1:36" s="14" customFormat="1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</row>
    <row r="1266" spans="1:36" s="14" customFormat="1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</row>
    <row r="1267" spans="1:36" s="14" customFormat="1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</row>
    <row r="1268" spans="1:36" s="14" customFormat="1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</row>
    <row r="1269" spans="1:36" s="14" customFormat="1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</row>
    <row r="1270" spans="1:36" s="14" customFormat="1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</row>
    <row r="1271" spans="1:36" s="14" customFormat="1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</row>
    <row r="1272" spans="1:36" s="14" customFormat="1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</row>
    <row r="1273" spans="1:36" s="14" customFormat="1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</row>
    <row r="1274" spans="1:36" s="14" customFormat="1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</row>
    <row r="1275" spans="1:36" s="14" customFormat="1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</row>
    <row r="1276" spans="1:36" s="14" customFormat="1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</row>
    <row r="1277" spans="1:36" s="14" customFormat="1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</row>
    <row r="1278" spans="1:36" s="14" customFormat="1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</row>
    <row r="1279" spans="1:36" s="14" customFormat="1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</row>
    <row r="1280" spans="1:36" s="14" customFormat="1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</row>
    <row r="1281" spans="1:36" s="14" customFormat="1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</row>
    <row r="1282" spans="1:36" s="14" customFormat="1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</row>
    <row r="1283" spans="1:36" s="14" customFormat="1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</row>
    <row r="1284" spans="1:36" s="14" customFormat="1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</row>
    <row r="1285" spans="1:36" s="14" customFormat="1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</row>
    <row r="1286" spans="1:36" s="14" customFormat="1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</row>
    <row r="1287" spans="1:36" s="14" customFormat="1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</row>
    <row r="1288" spans="1:36" s="14" customFormat="1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</row>
    <row r="1289" spans="1:36" s="14" customFormat="1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</row>
    <row r="1290" spans="1:36" s="14" customFormat="1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</row>
    <row r="1291" spans="1:36" s="14" customFormat="1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</row>
    <row r="1292" spans="1:36" s="14" customFormat="1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</row>
    <row r="1293" spans="1:36" s="14" customFormat="1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</row>
    <row r="1294" spans="1:36" s="14" customFormat="1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</row>
    <row r="1295" spans="1:36" s="14" customFormat="1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</row>
    <row r="1296" spans="1:36" s="14" customFormat="1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</row>
    <row r="1297" spans="1:36" s="14" customFormat="1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</row>
    <row r="1298" spans="1:36" s="14" customFormat="1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</row>
    <row r="1299" spans="1:36" s="14" customFormat="1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</row>
    <row r="1300" spans="1:36" s="14" customFormat="1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</row>
    <row r="1301" spans="1:36" s="14" customFormat="1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</row>
    <row r="1302" spans="1:36" s="14" customFormat="1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</row>
    <row r="1303" spans="1:36" s="14" customFormat="1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</row>
    <row r="1304" spans="1:36" s="14" customFormat="1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</row>
    <row r="1305" spans="1:36" s="14" customFormat="1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</row>
    <row r="1306" spans="1:36" s="14" customFormat="1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</row>
    <row r="1307" spans="1:36" s="14" customFormat="1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</row>
    <row r="1308" spans="1:36" s="14" customFormat="1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</row>
    <row r="1309" spans="1:36" s="14" customFormat="1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</row>
    <row r="1310" spans="1:36" s="14" customFormat="1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</row>
    <row r="1311" spans="1:36" s="14" customFormat="1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</row>
    <row r="1312" spans="1:36" s="14" customFormat="1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</row>
    <row r="1313" spans="1:36" s="14" customFormat="1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</row>
    <row r="1314" spans="1:36" s="14" customFormat="1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</row>
    <row r="1315" spans="1:36" s="14" customFormat="1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</row>
    <row r="1316" spans="1:36" s="14" customFormat="1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</row>
    <row r="1317" spans="1:36" s="14" customFormat="1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</row>
    <row r="1318" spans="1:36" s="14" customFormat="1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</row>
    <row r="1319" spans="1:36" s="14" customFormat="1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</row>
    <row r="1320" spans="1:36" s="14" customFormat="1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</row>
    <row r="1321" spans="1:36" s="14" customFormat="1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</row>
    <row r="1322" spans="1:36" s="14" customFormat="1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</row>
    <row r="1323" spans="1:36" s="14" customFormat="1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</row>
    <row r="1324" spans="1:36" s="14" customFormat="1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</row>
    <row r="1325" spans="1:36" s="14" customFormat="1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</row>
    <row r="1326" spans="1:36" s="14" customFormat="1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</row>
    <row r="1327" spans="1:36" s="14" customFormat="1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</row>
    <row r="1328" spans="1:36" s="14" customFormat="1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</row>
    <row r="1329" spans="1:36" s="14" customFormat="1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</row>
    <row r="1330" spans="1:36" s="14" customFormat="1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</row>
    <row r="1331" spans="1:36" s="14" customFormat="1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</row>
    <row r="1332" spans="1:36" s="14" customFormat="1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</row>
    <row r="1333" spans="1:36" s="14" customFormat="1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</row>
    <row r="1334" spans="1:36" s="14" customFormat="1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</row>
    <row r="1335" spans="1:36" s="14" customFormat="1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</row>
    <row r="1336" spans="1:36" s="14" customFormat="1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</row>
    <row r="1337" spans="1:36" s="14" customFormat="1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</row>
    <row r="1338" spans="1:36" s="14" customFormat="1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</row>
    <row r="1339" spans="1:36" s="14" customFormat="1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</row>
    <row r="1340" spans="1:36" s="14" customFormat="1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</row>
    <row r="1341" spans="1:36" s="14" customFormat="1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</row>
    <row r="1342" spans="1:36" s="14" customFormat="1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</row>
    <row r="1343" spans="1:36" s="14" customFormat="1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</row>
    <row r="1344" spans="1:36" s="14" customFormat="1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</row>
    <row r="1345" spans="1:36" s="14" customFormat="1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</row>
    <row r="1346" spans="1:36" s="14" customFormat="1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</row>
    <row r="1347" spans="1:36" s="14" customFormat="1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</row>
    <row r="1348" spans="1:36" s="14" customFormat="1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</row>
    <row r="1349" spans="1:36" s="14" customFormat="1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</row>
    <row r="1350" spans="1:36" s="14" customFormat="1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</row>
    <row r="1351" spans="1:36" s="14" customFormat="1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</row>
    <row r="1352" spans="1:36" s="14" customFormat="1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</row>
    <row r="1353" spans="1:36" s="14" customFormat="1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</row>
    <row r="1354" spans="1:36" s="14" customFormat="1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</row>
    <row r="1355" spans="1:36" s="14" customFormat="1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</row>
    <row r="1356" spans="1:36" s="14" customFormat="1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</row>
    <row r="1357" spans="1:36" s="14" customFormat="1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</row>
    <row r="1358" spans="1:36" s="14" customFormat="1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</row>
    <row r="1359" spans="1:36" s="14" customFormat="1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</row>
    <row r="1360" spans="1:36" s="14" customFormat="1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</row>
    <row r="1361" spans="1:36" s="14" customFormat="1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</row>
    <row r="1362" spans="1:36" s="14" customFormat="1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</row>
    <row r="1363" spans="1:36" s="14" customFormat="1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</row>
    <row r="1364" spans="1:36" s="14" customFormat="1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</row>
    <row r="1365" spans="1:36" s="14" customFormat="1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</row>
    <row r="1366" spans="1:36" s="14" customFormat="1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</row>
    <row r="1367" spans="1:36" s="14" customFormat="1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</row>
    <row r="1368" spans="1:36" s="14" customFormat="1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</row>
    <row r="1369" spans="1:36" s="14" customFormat="1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</row>
    <row r="1370" spans="1:36" s="14" customFormat="1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</row>
    <row r="1371" spans="1:36" s="14" customFormat="1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</row>
    <row r="1372" spans="1:36" s="14" customFormat="1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</row>
    <row r="1373" spans="1:36" s="14" customFormat="1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</row>
    <row r="1374" spans="1:36" s="14" customFormat="1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</row>
    <row r="1375" spans="1:36" s="14" customFormat="1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</row>
    <row r="1376" spans="1:36" s="14" customFormat="1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</row>
    <row r="1377" spans="1:36" s="14" customFormat="1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</row>
    <row r="1378" spans="1:36" s="14" customFormat="1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</row>
    <row r="1379" spans="1:36" s="14" customFormat="1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</row>
    <row r="1380" spans="1:36" s="14" customFormat="1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</row>
    <row r="1381" spans="1:36" s="14" customFormat="1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</row>
    <row r="1382" spans="1:36" s="14" customFormat="1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</row>
    <row r="1383" spans="1:36" s="14" customFormat="1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</row>
    <row r="1384" spans="1:36" s="14" customFormat="1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</row>
    <row r="1385" spans="1:36" s="14" customFormat="1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</row>
    <row r="1386" spans="1:36" s="14" customFormat="1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</row>
    <row r="1387" spans="1:36" s="14" customFormat="1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</row>
    <row r="1388" spans="1:36" s="14" customFormat="1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</row>
    <row r="1389" spans="1:36" s="14" customFormat="1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</row>
    <row r="1390" spans="1:36" s="14" customFormat="1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</row>
    <row r="1391" spans="1:36" s="14" customFormat="1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</row>
    <row r="1392" spans="1:36" s="14" customFormat="1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</row>
    <row r="1393" spans="1:36" s="14" customFormat="1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</row>
    <row r="1394" spans="1:36" s="14" customFormat="1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</row>
    <row r="1395" spans="1:36" s="14" customFormat="1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</row>
    <row r="1396" spans="1:36" s="14" customFormat="1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</row>
    <row r="1397" spans="1:36" s="14" customFormat="1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</row>
    <row r="1398" spans="1:36" s="14" customFormat="1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</row>
    <row r="1399" spans="1:36" s="14" customFormat="1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</row>
    <row r="1400" spans="1:36" s="14" customFormat="1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</row>
    <row r="1401" spans="1:36" s="14" customFormat="1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</row>
    <row r="1402" spans="1:36" s="14" customFormat="1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</row>
    <row r="1403" spans="1:36" s="14" customFormat="1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</row>
    <row r="1404" spans="1:36" s="14" customFormat="1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</row>
    <row r="1405" spans="1:36" s="14" customFormat="1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</row>
    <row r="1406" spans="1:36" s="14" customFormat="1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</row>
    <row r="1407" spans="1:36" s="14" customFormat="1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</row>
    <row r="1408" spans="1:36" s="14" customFormat="1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</row>
    <row r="1409" spans="1:36" s="14" customFormat="1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</row>
    <row r="1410" spans="1:36" s="14" customFormat="1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</row>
    <row r="1411" spans="1:36" s="14" customFormat="1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</row>
    <row r="1412" spans="1:36" s="14" customFormat="1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</row>
    <row r="1413" spans="1:36" s="14" customFormat="1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</row>
    <row r="1414" spans="1:36" s="14" customFormat="1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</row>
    <row r="1415" spans="1:36" s="14" customFormat="1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</row>
    <row r="1416" spans="1:36" s="14" customFormat="1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</row>
    <row r="1417" spans="1:36" s="14" customFormat="1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</row>
    <row r="1418" spans="1:36" s="14" customFormat="1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</row>
    <row r="1419" spans="1:36" s="14" customFormat="1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</row>
    <row r="1420" spans="1:36" s="14" customFormat="1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</row>
    <row r="1421" spans="1:36" s="14" customFormat="1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</row>
    <row r="1422" spans="1:36" s="14" customFormat="1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</row>
    <row r="1423" spans="1:36" s="14" customFormat="1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</row>
    <row r="1424" spans="1:36" s="14" customFormat="1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</row>
    <row r="1425" spans="1:36" s="14" customFormat="1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</row>
    <row r="1426" spans="1:36" s="14" customFormat="1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</row>
    <row r="1427" spans="1:36" s="14" customFormat="1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</row>
    <row r="1428" spans="1:36" s="14" customFormat="1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</row>
    <row r="1429" spans="1:36" s="14" customFormat="1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</row>
    <row r="1430" spans="1:36" s="14" customFormat="1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</row>
    <row r="1431" spans="1:36" s="14" customFormat="1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</row>
    <row r="1432" spans="1:36" s="14" customFormat="1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</row>
    <row r="1433" spans="1:36" s="14" customFormat="1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</row>
    <row r="1434" spans="1:36" s="14" customFormat="1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</row>
    <row r="1435" spans="1:36" s="14" customFormat="1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</row>
    <row r="1436" spans="1:36" s="14" customFormat="1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</row>
    <row r="1437" spans="1:36" s="14" customFormat="1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</row>
    <row r="1438" spans="1:36" s="14" customFormat="1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</row>
    <row r="1439" spans="1:36" s="14" customFormat="1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</row>
    <row r="1440" spans="1:36" s="14" customFormat="1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</row>
    <row r="1441" spans="1:36" s="14" customFormat="1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</row>
    <row r="1442" spans="1:36" s="14" customFormat="1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</row>
    <row r="1443" spans="1:36" s="14" customFormat="1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</row>
    <row r="1444" spans="1:36" s="14" customFormat="1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</row>
    <row r="1445" spans="1:36" s="14" customFormat="1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</row>
    <row r="1446" spans="1:36" s="14" customFormat="1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</row>
    <row r="1447" spans="1:36" s="14" customFormat="1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</row>
    <row r="1448" spans="1:36" s="14" customFormat="1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</row>
    <row r="1449" spans="1:36" s="14" customFormat="1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</row>
    <row r="1450" spans="1:36" s="14" customFormat="1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</row>
    <row r="1451" spans="1:36" s="14" customFormat="1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</row>
    <row r="1452" spans="1:36" s="14" customFormat="1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</row>
    <row r="1453" spans="1:36" s="14" customFormat="1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</row>
    <row r="1454" spans="1:36" s="14" customFormat="1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</row>
    <row r="1455" spans="1:36" s="14" customFormat="1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</row>
    <row r="1456" spans="1:36" s="14" customFormat="1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</row>
    <row r="1457" spans="1:36" s="14" customFormat="1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</row>
    <row r="1458" spans="1:36" s="14" customFormat="1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</row>
    <row r="1459" spans="1:36" s="14" customFormat="1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</row>
    <row r="1460" spans="1:36" s="14" customFormat="1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</row>
    <row r="1461" spans="1:36" s="14" customFormat="1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</row>
    <row r="1462" spans="1:36" s="14" customFormat="1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</row>
    <row r="1463" spans="1:36" s="14" customFormat="1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</row>
    <row r="1464" spans="1:36" s="14" customFormat="1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</row>
    <row r="1465" spans="1:36" s="14" customFormat="1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</row>
    <row r="1466" spans="1:36" s="14" customFormat="1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</row>
    <row r="1467" spans="1:36" s="14" customFormat="1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</row>
    <row r="1468" spans="1:36" s="14" customFormat="1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</row>
    <row r="1469" spans="1:36" s="14" customFormat="1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</row>
    <row r="1470" spans="1:36" s="14" customFormat="1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</row>
    <row r="1471" spans="1:36" s="14" customFormat="1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</row>
    <row r="1472" spans="1:36" s="14" customFormat="1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</row>
    <row r="1473" spans="1:36" s="14" customFormat="1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</row>
    <row r="1474" spans="1:36" s="14" customFormat="1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</row>
    <row r="1475" spans="1:36" s="14" customFormat="1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</row>
    <row r="1476" spans="1:36" s="14" customFormat="1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</row>
    <row r="1477" spans="1:36" s="14" customFormat="1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</row>
    <row r="1478" spans="1:36" s="14" customFormat="1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</row>
    <row r="1479" spans="1:36" s="14" customFormat="1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</row>
    <row r="1480" spans="1:36" s="14" customFormat="1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</row>
    <row r="1481" spans="1:36" s="14" customFormat="1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</row>
    <row r="1482" spans="1:36" s="14" customFormat="1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</row>
    <row r="1483" spans="1:36" s="14" customFormat="1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</row>
    <row r="1484" spans="1:36" s="14" customFormat="1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</row>
    <row r="1485" spans="1:36" s="14" customFormat="1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</row>
    <row r="1486" spans="1:36" s="14" customFormat="1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</row>
    <row r="1487" spans="1:36" s="14" customFormat="1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</row>
    <row r="1488" spans="1:36" s="14" customFormat="1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</row>
    <row r="1489" spans="1:36" s="14" customFormat="1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</row>
    <row r="1490" spans="1:36" s="14" customFormat="1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</row>
    <row r="1491" spans="1:36" s="14" customFormat="1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</row>
    <row r="1492" spans="1:36" s="14" customFormat="1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</row>
    <row r="1493" spans="1:36" s="14" customFormat="1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</row>
    <row r="1494" spans="1:36" s="14" customFormat="1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</row>
    <row r="1495" spans="1:36" s="14" customFormat="1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</row>
    <row r="1496" spans="1:36" s="14" customFormat="1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</row>
    <row r="1497" spans="1:36" s="14" customFormat="1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</row>
    <row r="1498" spans="1:36" s="14" customFormat="1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</row>
    <row r="1499" spans="1:36" s="14" customFormat="1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</row>
    <row r="1500" spans="1:36" s="14" customFormat="1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</row>
    <row r="1501" spans="1:36" s="14" customFormat="1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</row>
    <row r="1502" spans="1:36" s="14" customFormat="1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</row>
    <row r="1503" spans="1:36" s="14" customFormat="1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</row>
    <row r="1504" spans="1:36" s="14" customFormat="1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</row>
    <row r="1505" spans="1:36" s="14" customFormat="1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</row>
    <row r="1506" spans="1:36" s="14" customFormat="1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</row>
    <row r="1507" spans="1:36" s="14" customFormat="1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</row>
    <row r="1508" spans="1:36" s="14" customFormat="1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</row>
    <row r="1509" spans="1:36" s="14" customFormat="1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</row>
    <row r="1510" spans="1:36" s="14" customFormat="1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</row>
    <row r="1511" spans="1:36" s="14" customFormat="1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</row>
    <row r="1512" spans="1:36" s="14" customFormat="1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</row>
    <row r="1513" spans="1:36" s="14" customFormat="1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</row>
    <row r="1514" spans="1:36" s="14" customFormat="1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</row>
    <row r="1515" spans="1:36" s="14" customFormat="1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</row>
    <row r="1516" spans="1:36" s="14" customFormat="1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</row>
    <row r="1517" spans="1:36" s="14" customFormat="1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</row>
    <row r="1518" spans="1:36" s="14" customFormat="1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</row>
    <row r="1519" spans="1:36" s="14" customFormat="1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</row>
    <row r="1520" spans="1:36" s="14" customFormat="1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</row>
    <row r="1521" spans="1:36" s="14" customFormat="1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</row>
    <row r="1522" spans="1:36" s="14" customFormat="1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</row>
    <row r="1523" spans="1:36" s="14" customFormat="1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</row>
    <row r="1524" spans="1:36" s="14" customFormat="1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</row>
    <row r="1525" spans="1:36" s="14" customFormat="1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</row>
    <row r="1526" spans="1:36" s="14" customFormat="1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</row>
    <row r="1527" spans="1:36" s="14" customFormat="1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</row>
    <row r="1528" spans="1:36" s="14" customFormat="1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</row>
    <row r="1529" spans="1:36" s="14" customFormat="1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</row>
    <row r="1530" spans="1:36" s="14" customFormat="1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</row>
    <row r="1531" spans="1:36" s="14" customFormat="1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</row>
    <row r="1532" spans="1:36" s="14" customFormat="1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</row>
    <row r="1533" spans="1:36" s="14" customFormat="1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</row>
    <row r="1534" spans="1:36" s="14" customFormat="1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</row>
    <row r="1535" spans="1:36" s="14" customFormat="1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</row>
    <row r="1536" spans="1:36" s="14" customFormat="1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</row>
    <row r="1537" spans="1:36" s="14" customFormat="1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</row>
    <row r="1538" spans="1:36" s="14" customFormat="1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</row>
    <row r="1539" spans="1:36" s="14" customFormat="1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</row>
    <row r="1540" spans="1:36" s="14" customFormat="1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</row>
    <row r="1541" spans="1:36" s="14" customFormat="1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</row>
    <row r="1542" spans="1:36" s="14" customFormat="1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</row>
    <row r="1543" spans="1:36" s="14" customFormat="1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</row>
    <row r="1544" spans="1:36" s="14" customFormat="1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</row>
    <row r="1545" spans="1:36" s="14" customFormat="1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</row>
    <row r="1546" spans="1:36" s="14" customFormat="1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</row>
    <row r="1547" spans="1:36" s="14" customFormat="1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</row>
    <row r="1548" spans="1:36" s="14" customFormat="1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</row>
    <row r="1549" spans="1:36" s="14" customFormat="1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</row>
    <row r="1550" spans="1:36" s="14" customFormat="1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</row>
    <row r="1551" spans="1:36" s="14" customFormat="1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</row>
    <row r="1552" spans="1:36" s="14" customFormat="1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</row>
    <row r="1553" spans="1:36" s="14" customFormat="1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</row>
    <row r="1554" spans="1:36" s="14" customFormat="1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</row>
    <row r="1555" spans="1:36" s="14" customFormat="1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</row>
    <row r="1556" spans="1:36" s="14" customFormat="1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</row>
    <row r="1557" spans="1:36" s="14" customFormat="1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</row>
    <row r="1558" spans="1:36" s="14" customFormat="1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</row>
    <row r="1559" spans="1:36" s="14" customFormat="1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</row>
    <row r="1560" spans="1:36" s="14" customFormat="1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</row>
    <row r="1561" spans="1:36" s="14" customFormat="1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</row>
    <row r="1562" spans="1:36" s="14" customFormat="1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</row>
    <row r="1563" spans="1:36" s="14" customFormat="1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</row>
    <row r="1564" spans="1:36" s="14" customFormat="1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</row>
    <row r="1565" spans="1:36" s="14" customFormat="1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</row>
    <row r="1566" spans="1:36" s="14" customFormat="1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</row>
    <row r="1567" spans="1:36" s="14" customFormat="1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</row>
    <row r="1568" spans="1:36" s="14" customFormat="1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</row>
    <row r="1569" spans="1:36" s="14" customFormat="1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</row>
    <row r="1570" spans="1:36" s="14" customFormat="1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</row>
    <row r="1571" spans="1:36" s="14" customFormat="1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</row>
    <row r="1572" spans="1:36" s="14" customFormat="1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</row>
    <row r="1573" spans="1:36" s="14" customFormat="1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</row>
    <row r="1574" spans="1:36" s="14" customFormat="1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</row>
    <row r="1575" spans="1:36" s="14" customFormat="1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</row>
    <row r="1576" spans="1:36" s="14" customFormat="1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</row>
    <row r="1577" spans="1:36" s="14" customFormat="1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</row>
    <row r="1578" spans="1:36" s="14" customFormat="1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</row>
    <row r="1579" spans="1:36" s="14" customFormat="1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</row>
    <row r="1580" spans="1:36" s="14" customFormat="1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</row>
    <row r="1581" spans="1:36" s="14" customFormat="1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</row>
    <row r="1582" spans="1:36" s="14" customFormat="1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</row>
    <row r="1583" spans="1:36" s="14" customFormat="1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</row>
    <row r="1584" spans="1:36" s="14" customFormat="1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</row>
    <row r="1585" spans="1:36" s="14" customFormat="1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</row>
    <row r="1586" spans="1:36" s="14" customFormat="1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</row>
    <row r="1587" spans="1:36" s="14" customFormat="1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</row>
    <row r="1588" spans="1:36" s="14" customFormat="1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</row>
    <row r="1589" spans="1:36" s="14" customFormat="1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</row>
    <row r="1590" spans="1:36" s="14" customFormat="1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</row>
    <row r="1591" spans="1:36" s="14" customFormat="1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</row>
    <row r="1592" spans="1:36" s="14" customFormat="1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</row>
    <row r="1593" spans="1:36" s="14" customFormat="1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</row>
    <row r="1594" spans="1:36" s="14" customFormat="1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</row>
    <row r="1595" spans="1:36" s="14" customFormat="1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</row>
    <row r="1596" spans="1:36" s="14" customFormat="1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</row>
    <row r="1597" spans="1:36" s="14" customFormat="1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</row>
    <row r="1598" spans="1:36" s="14" customFormat="1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</row>
    <row r="1599" spans="1:36" s="14" customFormat="1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</row>
    <row r="1600" spans="1:36" s="14" customFormat="1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</row>
    <row r="1601" spans="1:36" s="14" customFormat="1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</row>
    <row r="1602" spans="1:36" s="14" customFormat="1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</row>
    <row r="1603" spans="1:36" s="14" customFormat="1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</row>
    <row r="1604" spans="1:36" s="14" customFormat="1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</row>
    <row r="1605" spans="1:36" s="14" customFormat="1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</row>
    <row r="1606" spans="1:36" s="14" customFormat="1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</row>
    <row r="1607" spans="1:36" s="14" customFormat="1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</row>
    <row r="1608" spans="1:36" s="14" customFormat="1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</row>
    <row r="1609" spans="1:36" s="14" customFormat="1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</row>
    <row r="1610" spans="1:36" s="14" customFormat="1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</row>
    <row r="1611" spans="1:36" s="14" customFormat="1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</row>
    <row r="1612" spans="1:36" s="14" customFormat="1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</row>
    <row r="1613" spans="1:36" s="14" customFormat="1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</row>
    <row r="1614" spans="1:36" s="14" customFormat="1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</row>
    <row r="1615" spans="1:36" s="14" customFormat="1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</row>
    <row r="1616" spans="1:36" s="14" customFormat="1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</row>
    <row r="1617" spans="1:36" s="14" customFormat="1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</row>
    <row r="1618" spans="1:36" s="14" customFormat="1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</row>
    <row r="1619" spans="1:36" s="14" customFormat="1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</row>
    <row r="1620" spans="1:36" s="14" customFormat="1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</row>
    <row r="1621" spans="1:36" s="14" customFormat="1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</row>
    <row r="1622" spans="1:36" s="14" customFormat="1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</row>
    <row r="1623" spans="1:36" s="14" customFormat="1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</row>
    <row r="1624" spans="1:36" s="14" customFormat="1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</row>
    <row r="1625" spans="1:36" s="14" customFormat="1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</row>
    <row r="1626" spans="1:36" s="14" customFormat="1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</row>
    <row r="1627" spans="1:36" s="14" customFormat="1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</row>
    <row r="1628" spans="1:36" s="14" customFormat="1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</row>
    <row r="1629" spans="1:36" s="14" customFormat="1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</row>
    <row r="1630" spans="1:36" s="14" customFormat="1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</row>
    <row r="1631" spans="1:36" s="14" customFormat="1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</row>
    <row r="1632" spans="1:36" s="14" customFormat="1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</row>
    <row r="1633" spans="1:36" s="14" customFormat="1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</row>
    <row r="1634" spans="1:36" s="14" customFormat="1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</row>
    <row r="1635" spans="1:36" s="14" customFormat="1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</row>
    <row r="1636" spans="1:36" s="14" customFormat="1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</row>
    <row r="1637" spans="1:36" s="14" customFormat="1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</row>
    <row r="1638" spans="1:36" s="14" customFormat="1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</row>
    <row r="1639" spans="1:36" s="14" customFormat="1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</row>
    <row r="1640" spans="1:36" s="14" customFormat="1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</row>
    <row r="1641" spans="1:36" s="14" customFormat="1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</row>
    <row r="1642" spans="1:36" s="14" customFormat="1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</row>
    <row r="1643" spans="1:36" s="14" customFormat="1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</row>
    <row r="1644" spans="1:36" s="14" customFormat="1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</row>
    <row r="1645" spans="1:36" s="14" customFormat="1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</row>
    <row r="1646" spans="1:36" s="14" customFormat="1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</row>
    <row r="1647" spans="1:36" s="14" customFormat="1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</row>
    <row r="1648" spans="1:36" s="14" customFormat="1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</row>
    <row r="1649" spans="1:36" s="14" customFormat="1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</row>
    <row r="1650" spans="1:36" s="14" customFormat="1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</row>
    <row r="1651" spans="1:36" s="14" customFormat="1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</row>
    <row r="1652" spans="1:36" s="14" customFormat="1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</row>
    <row r="1653" spans="1:36" s="14" customFormat="1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</row>
    <row r="1654" spans="1:36" s="14" customFormat="1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</row>
    <row r="1655" spans="1:36" s="14" customFormat="1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</row>
    <row r="1656" spans="1:36" s="14" customFormat="1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</row>
    <row r="1657" spans="1:36" s="14" customFormat="1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</row>
    <row r="1658" spans="1:36" s="14" customFormat="1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</row>
    <row r="1659" spans="1:36" s="14" customFormat="1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</row>
    <row r="1660" spans="1:36" s="14" customFormat="1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</row>
    <row r="1661" spans="1:36" s="14" customFormat="1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</row>
    <row r="1662" spans="1:36" s="14" customFormat="1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</row>
    <row r="1663" spans="1:36" s="14" customFormat="1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</row>
    <row r="1664" spans="1:3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</row>
    <row r="1665" spans="1:3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</row>
    <row r="1666" spans="1:3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</row>
    <row r="1667" spans="1:3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</row>
    <row r="1668" spans="1:3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</row>
    <row r="1669" spans="1:3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</row>
    <row r="1670" spans="1:3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</row>
    <row r="1671" spans="1:3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</row>
    <row r="1672" spans="1:3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</row>
    <row r="1673" spans="1:3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</row>
    <row r="1674" spans="1:3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</row>
    <row r="1675" spans="1:3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</row>
    <row r="1676" spans="1:3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</row>
    <row r="1677" spans="1:3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</row>
    <row r="1678" spans="1:3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</row>
    <row r="1679" spans="1:3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</row>
    <row r="1680" spans="1:3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</row>
    <row r="1681" spans="1:3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</row>
    <row r="1682" spans="1:3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</row>
    <row r="1683" spans="1:3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</row>
    <row r="1684" spans="1:3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</row>
    <row r="1685" spans="1:3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</row>
    <row r="1686" spans="1:3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</row>
    <row r="1687" spans="1:3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</row>
    <row r="1688" spans="1:3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</row>
    <row r="1689" spans="1:3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  <c r="AE1689" s="46"/>
      <c r="AF1689" s="46"/>
      <c r="AG1689" s="46"/>
      <c r="AH1689" s="46"/>
      <c r="AI1689" s="46"/>
      <c r="AJ1689" s="46"/>
    </row>
    <row r="1690" spans="1:3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  <c r="AE1690" s="46"/>
      <c r="AF1690" s="46"/>
      <c r="AG1690" s="46"/>
      <c r="AH1690" s="46"/>
      <c r="AI1690" s="46"/>
      <c r="AJ1690" s="46"/>
    </row>
    <row r="1691" spans="1:3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  <c r="AE1691" s="46"/>
      <c r="AF1691" s="46"/>
      <c r="AG1691" s="46"/>
      <c r="AH1691" s="46"/>
      <c r="AI1691" s="46"/>
      <c r="AJ1691" s="46"/>
    </row>
    <row r="1692" spans="1:3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  <c r="AE1692" s="46"/>
      <c r="AF1692" s="46"/>
      <c r="AG1692" s="46"/>
      <c r="AH1692" s="46"/>
      <c r="AI1692" s="46"/>
      <c r="AJ1692" s="46"/>
    </row>
    <row r="1693" spans="1:3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  <c r="AE1693" s="46"/>
      <c r="AF1693" s="46"/>
      <c r="AG1693" s="46"/>
      <c r="AH1693" s="46"/>
      <c r="AI1693" s="46"/>
      <c r="AJ1693" s="46"/>
    </row>
    <row r="1694" spans="1:3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  <c r="AE1694" s="46"/>
      <c r="AF1694" s="46"/>
      <c r="AG1694" s="46"/>
      <c r="AH1694" s="46"/>
      <c r="AI1694" s="46"/>
      <c r="AJ1694" s="46"/>
    </row>
    <row r="1695" spans="1:3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  <c r="AE1695" s="46"/>
      <c r="AF1695" s="46"/>
      <c r="AG1695" s="46"/>
      <c r="AH1695" s="46"/>
      <c r="AI1695" s="46"/>
      <c r="AJ1695" s="46"/>
    </row>
    <row r="1696" spans="1:3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  <c r="AE1696" s="46"/>
      <c r="AF1696" s="46"/>
      <c r="AG1696" s="46"/>
      <c r="AH1696" s="46"/>
      <c r="AI1696" s="46"/>
      <c r="AJ1696" s="46"/>
    </row>
    <row r="1697" spans="1:3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  <c r="AE1697" s="46"/>
      <c r="AF1697" s="46"/>
      <c r="AG1697" s="46"/>
      <c r="AH1697" s="46"/>
      <c r="AI1697" s="46"/>
      <c r="AJ1697" s="46"/>
    </row>
    <row r="1698" spans="1:3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</row>
    <row r="1699" spans="1:3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  <c r="AE1699" s="46"/>
      <c r="AF1699" s="46"/>
      <c r="AG1699" s="46"/>
      <c r="AH1699" s="46"/>
      <c r="AI1699" s="46"/>
      <c r="AJ1699" s="46"/>
    </row>
    <row r="1700" spans="1:3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  <c r="AE1700" s="46"/>
      <c r="AF1700" s="46"/>
      <c r="AG1700" s="46"/>
      <c r="AH1700" s="46"/>
      <c r="AI1700" s="46"/>
      <c r="AJ1700" s="46"/>
    </row>
    <row r="1701" spans="1:3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  <c r="AE1701" s="46"/>
      <c r="AF1701" s="46"/>
      <c r="AG1701" s="46"/>
      <c r="AH1701" s="46"/>
      <c r="AI1701" s="46"/>
      <c r="AJ1701" s="46"/>
    </row>
    <row r="1702" spans="1:3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</row>
    <row r="1703" spans="1:3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  <c r="AE1703" s="46"/>
      <c r="AF1703" s="46"/>
      <c r="AG1703" s="46"/>
      <c r="AH1703" s="46"/>
      <c r="AI1703" s="46"/>
      <c r="AJ1703" s="46"/>
    </row>
    <row r="1704" spans="1:3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  <c r="AE1704" s="46"/>
      <c r="AF1704" s="46"/>
      <c r="AG1704" s="46"/>
      <c r="AH1704" s="46"/>
      <c r="AI1704" s="46"/>
      <c r="AJ1704" s="46"/>
    </row>
    <row r="1705" spans="1:3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</row>
    <row r="1706" spans="1:3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</row>
    <row r="1707" spans="1:3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</row>
    <row r="1708" spans="1:3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</row>
    <row r="1709" spans="1:3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  <c r="AE1709" s="46"/>
      <c r="AF1709" s="46"/>
      <c r="AG1709" s="46"/>
      <c r="AH1709" s="46"/>
      <c r="AI1709" s="46"/>
      <c r="AJ1709" s="46"/>
    </row>
    <row r="1710" spans="1:3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  <c r="AE1710" s="46"/>
      <c r="AF1710" s="46"/>
      <c r="AG1710" s="46"/>
      <c r="AH1710" s="46"/>
      <c r="AI1710" s="46"/>
      <c r="AJ1710" s="46"/>
    </row>
    <row r="1711" spans="1:3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</row>
    <row r="1712" spans="1:3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</row>
    <row r="1713" spans="1:3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  <c r="AE1713" s="46"/>
      <c r="AF1713" s="46"/>
      <c r="AG1713" s="46"/>
      <c r="AH1713" s="46"/>
      <c r="AI1713" s="46"/>
      <c r="AJ1713" s="46"/>
    </row>
    <row r="1714" spans="1:3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</row>
    <row r="1715" spans="1:3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  <c r="AE1715" s="46"/>
      <c r="AF1715" s="46"/>
      <c r="AG1715" s="46"/>
      <c r="AH1715" s="46"/>
      <c r="AI1715" s="46"/>
      <c r="AJ1715" s="46"/>
    </row>
    <row r="1716" spans="1:3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</row>
    <row r="1717" spans="1:3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  <c r="AE1717" s="46"/>
      <c r="AF1717" s="46"/>
      <c r="AG1717" s="46"/>
      <c r="AH1717" s="46"/>
      <c r="AI1717" s="46"/>
      <c r="AJ1717" s="46"/>
    </row>
    <row r="1718" spans="1:3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</row>
    <row r="1719" spans="1:3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</row>
    <row r="1720" spans="1:3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</row>
    <row r="1721" spans="1:3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</row>
    <row r="1722" spans="1:3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</row>
    <row r="1723" spans="1:3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</row>
    <row r="1724" spans="1:3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</row>
    <row r="1725" spans="1:3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</row>
    <row r="1726" spans="1:3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</row>
    <row r="1727" spans="1:3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  <c r="AE1727" s="46"/>
      <c r="AF1727" s="46"/>
      <c r="AG1727" s="46"/>
      <c r="AH1727" s="46"/>
      <c r="AI1727" s="46"/>
      <c r="AJ1727" s="46"/>
    </row>
    <row r="1728" spans="1:3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</row>
    <row r="1729" spans="1:3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</row>
    <row r="1730" spans="1:3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</row>
    <row r="1731" spans="1:3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  <c r="AE1731" s="46"/>
      <c r="AF1731" s="46"/>
      <c r="AG1731" s="46"/>
      <c r="AH1731" s="46"/>
      <c r="AI1731" s="46"/>
      <c r="AJ1731" s="46"/>
    </row>
    <row r="1732" spans="1:3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  <c r="AE1732" s="46"/>
      <c r="AF1732" s="46"/>
      <c r="AG1732" s="46"/>
      <c r="AH1732" s="46"/>
      <c r="AI1732" s="46"/>
      <c r="AJ1732" s="46"/>
    </row>
    <row r="1733" spans="1:3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</row>
    <row r="1734" spans="1:3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  <c r="AE1734" s="46"/>
      <c r="AF1734" s="46"/>
      <c r="AG1734" s="46"/>
      <c r="AH1734" s="46"/>
      <c r="AI1734" s="46"/>
      <c r="AJ1734" s="46"/>
    </row>
    <row r="1735" spans="1:3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</row>
    <row r="1736" spans="1:3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  <c r="AE1736" s="46"/>
      <c r="AF1736" s="46"/>
      <c r="AG1736" s="46"/>
      <c r="AH1736" s="46"/>
      <c r="AI1736" s="46"/>
      <c r="AJ1736" s="46"/>
    </row>
    <row r="1737" spans="1:3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</row>
    <row r="1738" spans="1:3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  <c r="AE1738" s="46"/>
      <c r="AF1738" s="46"/>
      <c r="AG1738" s="46"/>
      <c r="AH1738" s="46"/>
      <c r="AI1738" s="46"/>
      <c r="AJ1738" s="46"/>
    </row>
    <row r="1739" spans="1:3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</row>
    <row r="1740" spans="1:3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</row>
    <row r="1741" spans="1:3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</row>
    <row r="1742" spans="1:3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  <c r="AE1742" s="46"/>
      <c r="AF1742" s="46"/>
      <c r="AG1742" s="46"/>
      <c r="AH1742" s="46"/>
      <c r="AI1742" s="46"/>
      <c r="AJ1742" s="46"/>
    </row>
    <row r="1743" spans="1:3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</row>
    <row r="1744" spans="1:3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</row>
    <row r="1745" spans="1:3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  <c r="AE1745" s="46"/>
      <c r="AF1745" s="46"/>
      <c r="AG1745" s="46"/>
      <c r="AH1745" s="46"/>
      <c r="AI1745" s="46"/>
      <c r="AJ1745" s="46"/>
    </row>
    <row r="1746" spans="1:3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</row>
    <row r="1747" spans="1:3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  <c r="AE1747" s="46"/>
      <c r="AF1747" s="46"/>
      <c r="AG1747" s="46"/>
      <c r="AH1747" s="46"/>
      <c r="AI1747" s="46"/>
      <c r="AJ1747" s="46"/>
    </row>
    <row r="1748" spans="1:3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  <c r="AE1748" s="46"/>
      <c r="AF1748" s="46"/>
      <c r="AG1748" s="46"/>
      <c r="AH1748" s="46"/>
      <c r="AI1748" s="46"/>
      <c r="AJ1748" s="46"/>
    </row>
    <row r="1749" spans="1:3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  <c r="AE1749" s="46"/>
      <c r="AF1749" s="46"/>
      <c r="AG1749" s="46"/>
      <c r="AH1749" s="46"/>
      <c r="AI1749" s="46"/>
      <c r="AJ1749" s="46"/>
    </row>
    <row r="1750" spans="1:3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</row>
    <row r="1751" spans="1:3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  <c r="AE1751" s="46"/>
      <c r="AF1751" s="46"/>
      <c r="AG1751" s="46"/>
      <c r="AH1751" s="46"/>
      <c r="AI1751" s="46"/>
      <c r="AJ1751" s="46"/>
    </row>
    <row r="1752" spans="1:3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  <c r="AE1752" s="46"/>
      <c r="AF1752" s="46"/>
      <c r="AG1752" s="46"/>
      <c r="AH1752" s="46"/>
      <c r="AI1752" s="46"/>
      <c r="AJ1752" s="46"/>
    </row>
    <row r="1753" spans="1:3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  <c r="AE1753" s="46"/>
      <c r="AF1753" s="46"/>
      <c r="AG1753" s="46"/>
      <c r="AH1753" s="46"/>
      <c r="AI1753" s="46"/>
      <c r="AJ1753" s="46"/>
    </row>
    <row r="1754" spans="1:3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</row>
    <row r="1755" spans="1:3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</row>
    <row r="1756" spans="1:3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6"/>
      <c r="AH1756" s="46"/>
      <c r="AI1756" s="46"/>
      <c r="AJ1756" s="46"/>
    </row>
    <row r="1757" spans="1:3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  <c r="AE1757" s="46"/>
      <c r="AF1757" s="46"/>
      <c r="AG1757" s="46"/>
      <c r="AH1757" s="46"/>
      <c r="AI1757" s="46"/>
      <c r="AJ1757" s="46"/>
    </row>
    <row r="1758" spans="1:3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  <c r="AE1758" s="46"/>
      <c r="AF1758" s="46"/>
      <c r="AG1758" s="46"/>
      <c r="AH1758" s="46"/>
      <c r="AI1758" s="46"/>
      <c r="AJ1758" s="46"/>
    </row>
    <row r="1759" spans="1:3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</row>
    <row r="1760" spans="1:3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  <c r="AE1760" s="46"/>
      <c r="AF1760" s="46"/>
      <c r="AG1760" s="46"/>
      <c r="AH1760" s="46"/>
      <c r="AI1760" s="46"/>
      <c r="AJ1760" s="46"/>
    </row>
    <row r="1761" spans="1:3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  <c r="AE1761" s="46"/>
      <c r="AF1761" s="46"/>
      <c r="AG1761" s="46"/>
      <c r="AH1761" s="46"/>
      <c r="AI1761" s="46"/>
      <c r="AJ1761" s="46"/>
    </row>
    <row r="1762" spans="1:3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</row>
    <row r="1763" spans="1:3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  <c r="AE1763" s="46"/>
      <c r="AF1763" s="46"/>
      <c r="AG1763" s="46"/>
      <c r="AH1763" s="46"/>
      <c r="AI1763" s="46"/>
      <c r="AJ1763" s="46"/>
    </row>
    <row r="1764" spans="1:3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  <c r="AE1764" s="46"/>
      <c r="AF1764" s="46"/>
      <c r="AG1764" s="46"/>
      <c r="AH1764" s="46"/>
      <c r="AI1764" s="46"/>
      <c r="AJ1764" s="46"/>
    </row>
    <row r="1765" spans="1:3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  <c r="AE1765" s="46"/>
      <c r="AF1765" s="46"/>
      <c r="AG1765" s="46"/>
      <c r="AH1765" s="46"/>
      <c r="AI1765" s="46"/>
      <c r="AJ1765" s="46"/>
    </row>
    <row r="1766" spans="1:3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  <c r="AE1766" s="46"/>
      <c r="AF1766" s="46"/>
      <c r="AG1766" s="46"/>
      <c r="AH1766" s="46"/>
      <c r="AI1766" s="46"/>
      <c r="AJ1766" s="46"/>
    </row>
    <row r="1767" spans="1:3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  <c r="AE1767" s="46"/>
      <c r="AF1767" s="46"/>
      <c r="AG1767" s="46"/>
      <c r="AH1767" s="46"/>
      <c r="AI1767" s="46"/>
      <c r="AJ1767" s="46"/>
    </row>
    <row r="1768" spans="1:3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  <c r="AE1768" s="46"/>
      <c r="AF1768" s="46"/>
      <c r="AG1768" s="46"/>
      <c r="AH1768" s="46"/>
      <c r="AI1768" s="46"/>
      <c r="AJ1768" s="46"/>
    </row>
    <row r="1769" spans="1:3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  <c r="AE1769" s="46"/>
      <c r="AF1769" s="46"/>
      <c r="AG1769" s="46"/>
      <c r="AH1769" s="46"/>
      <c r="AI1769" s="46"/>
      <c r="AJ1769" s="46"/>
    </row>
    <row r="1770" spans="1:3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  <c r="AE1770" s="46"/>
      <c r="AF1770" s="46"/>
      <c r="AG1770" s="46"/>
      <c r="AH1770" s="46"/>
      <c r="AI1770" s="46"/>
      <c r="AJ1770" s="46"/>
    </row>
    <row r="1771" spans="1:3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  <c r="AE1771" s="46"/>
      <c r="AF1771" s="46"/>
      <c r="AG1771" s="46"/>
      <c r="AH1771" s="46"/>
      <c r="AI1771" s="46"/>
      <c r="AJ1771" s="46"/>
    </row>
    <row r="1772" spans="1:3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  <c r="AE1772" s="46"/>
      <c r="AF1772" s="46"/>
      <c r="AG1772" s="46"/>
      <c r="AH1772" s="46"/>
      <c r="AI1772" s="46"/>
      <c r="AJ1772" s="46"/>
    </row>
    <row r="1773" spans="1:3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</row>
    <row r="1774" spans="1:3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  <c r="AE1774" s="46"/>
      <c r="AF1774" s="46"/>
      <c r="AG1774" s="46"/>
      <c r="AH1774" s="46"/>
      <c r="AI1774" s="46"/>
      <c r="AJ1774" s="46"/>
    </row>
    <row r="1775" spans="1:3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  <c r="AE1775" s="46"/>
      <c r="AF1775" s="46"/>
      <c r="AG1775" s="46"/>
      <c r="AH1775" s="46"/>
      <c r="AI1775" s="46"/>
      <c r="AJ1775" s="46"/>
    </row>
    <row r="1776" spans="1:3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</row>
    <row r="1777" spans="1:3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</row>
    <row r="1778" spans="1:3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</row>
    <row r="1779" spans="1:3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</row>
    <row r="1780" spans="1:3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  <c r="AE1780" s="46"/>
      <c r="AF1780" s="46"/>
      <c r="AG1780" s="46"/>
      <c r="AH1780" s="46"/>
      <c r="AI1780" s="46"/>
      <c r="AJ1780" s="46"/>
    </row>
    <row r="1781" spans="1:3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  <c r="AE1781" s="46"/>
      <c r="AF1781" s="46"/>
      <c r="AG1781" s="46"/>
      <c r="AH1781" s="46"/>
      <c r="AI1781" s="46"/>
      <c r="AJ1781" s="46"/>
    </row>
    <row r="1782" spans="1:3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  <c r="AE1782" s="46"/>
      <c r="AF1782" s="46"/>
      <c r="AG1782" s="46"/>
      <c r="AH1782" s="46"/>
      <c r="AI1782" s="46"/>
      <c r="AJ1782" s="46"/>
    </row>
    <row r="1783" spans="1:3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</row>
    <row r="1784" spans="1:3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</row>
    <row r="1785" spans="1:3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</row>
    <row r="1786" spans="1:3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  <c r="AE1786" s="46"/>
      <c r="AF1786" s="46"/>
      <c r="AG1786" s="46"/>
      <c r="AH1786" s="46"/>
      <c r="AI1786" s="46"/>
      <c r="AJ1786" s="46"/>
    </row>
    <row r="1787" spans="1:3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  <c r="AE1787" s="46"/>
      <c r="AF1787" s="46"/>
      <c r="AG1787" s="46"/>
      <c r="AH1787" s="46"/>
      <c r="AI1787" s="46"/>
      <c r="AJ1787" s="46"/>
    </row>
    <row r="1788" spans="1:3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  <c r="AE1788" s="46"/>
      <c r="AF1788" s="46"/>
      <c r="AG1788" s="46"/>
      <c r="AH1788" s="46"/>
      <c r="AI1788" s="46"/>
      <c r="AJ1788" s="46"/>
    </row>
    <row r="1789" spans="1:3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  <c r="AE1789" s="46"/>
      <c r="AF1789" s="46"/>
      <c r="AG1789" s="46"/>
      <c r="AH1789" s="46"/>
      <c r="AI1789" s="46"/>
      <c r="AJ1789" s="46"/>
    </row>
    <row r="1790" spans="1:3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  <c r="AE1790" s="46"/>
      <c r="AF1790" s="46"/>
      <c r="AG1790" s="46"/>
      <c r="AH1790" s="46"/>
      <c r="AI1790" s="46"/>
      <c r="AJ1790" s="46"/>
    </row>
    <row r="1791" spans="1:3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</row>
    <row r="1792" spans="1:3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6"/>
      <c r="AH1792" s="46"/>
      <c r="AI1792" s="46"/>
      <c r="AJ1792" s="46"/>
    </row>
    <row r="1793" spans="1:3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6"/>
      <c r="AH1793" s="46"/>
      <c r="AI1793" s="46"/>
      <c r="AJ1793" s="46"/>
    </row>
    <row r="1794" spans="1:3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</row>
    <row r="1795" spans="1:3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</row>
    <row r="1796" spans="1:3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</row>
    <row r="1797" spans="1:3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6"/>
      <c r="AH1797" s="46"/>
      <c r="AI1797" s="46"/>
      <c r="AJ1797" s="46"/>
    </row>
    <row r="1798" spans="1:3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</row>
    <row r="1799" spans="1:3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/>
      <c r="AI1799" s="46"/>
      <c r="AJ1799" s="46"/>
    </row>
    <row r="1800" spans="1:3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</row>
    <row r="1801" spans="1:3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/>
      <c r="AH1801" s="46"/>
      <c r="AI1801" s="46"/>
      <c r="AJ1801" s="46"/>
    </row>
    <row r="1802" spans="1:3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6"/>
      <c r="AH1802" s="46"/>
      <c r="AI1802" s="46"/>
      <c r="AJ1802" s="46"/>
    </row>
    <row r="1803" spans="1:3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</row>
    <row r="1804" spans="1:3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/>
    </row>
    <row r="1805" spans="1:3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6"/>
      <c r="AH1805" s="46"/>
      <c r="AI1805" s="46"/>
      <c r="AJ1805" s="46"/>
    </row>
    <row r="1806" spans="1:3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6"/>
      <c r="AH1806" s="46"/>
      <c r="AI1806" s="46"/>
      <c r="AJ1806" s="46"/>
    </row>
    <row r="1807" spans="1:3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6"/>
      <c r="AH1807" s="46"/>
      <c r="AI1807" s="46"/>
      <c r="AJ1807" s="46"/>
    </row>
    <row r="1808" spans="1:3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6"/>
      <c r="AH1808" s="46"/>
      <c r="AI1808" s="46"/>
      <c r="AJ1808" s="46"/>
    </row>
    <row r="1809" spans="1:3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6"/>
      <c r="AH1809" s="46"/>
      <c r="AI1809" s="46"/>
      <c r="AJ1809" s="46"/>
    </row>
    <row r="1810" spans="1:3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</row>
    <row r="1811" spans="1:3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6"/>
      <c r="AH1811" s="46"/>
      <c r="AI1811" s="46"/>
      <c r="AJ1811" s="46"/>
    </row>
    <row r="1812" spans="1:3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6"/>
      <c r="AH1812" s="46"/>
      <c r="AI1812" s="46"/>
      <c r="AJ1812" s="46"/>
    </row>
    <row r="1813" spans="1:3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6"/>
      <c r="AH1813" s="46"/>
      <c r="AI1813" s="46"/>
      <c r="AJ1813" s="46"/>
    </row>
    <row r="1814" spans="1:3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6"/>
      <c r="AH1814" s="46"/>
      <c r="AI1814" s="46"/>
      <c r="AJ1814" s="46"/>
    </row>
    <row r="1815" spans="1:3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6"/>
      <c r="AH1815" s="46"/>
      <c r="AI1815" s="46"/>
      <c r="AJ1815" s="46"/>
    </row>
    <row r="1816" spans="1:3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6"/>
      <c r="AH1816" s="46"/>
      <c r="AI1816" s="46"/>
      <c r="AJ1816" s="46"/>
    </row>
    <row r="1817" spans="1:3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6"/>
      <c r="AH1817" s="46"/>
      <c r="AI1817" s="46"/>
      <c r="AJ1817" s="46"/>
    </row>
    <row r="1818" spans="1:3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6"/>
      <c r="AH1818" s="46"/>
      <c r="AI1818" s="46"/>
      <c r="AJ1818" s="46"/>
    </row>
    <row r="1819" spans="1:3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6"/>
      <c r="AH1819" s="46"/>
      <c r="AI1819" s="46"/>
      <c r="AJ1819" s="46"/>
    </row>
    <row r="1820" spans="1:3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6"/>
      <c r="AH1820" s="46"/>
      <c r="AI1820" s="46"/>
      <c r="AJ1820" s="46"/>
    </row>
    <row r="1821" spans="1:3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6"/>
      <c r="AH1821" s="46"/>
      <c r="AI1821" s="46"/>
      <c r="AJ1821" s="46"/>
    </row>
    <row r="1822" spans="1:3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6"/>
      <c r="AH1822" s="46"/>
      <c r="AI1822" s="46"/>
      <c r="AJ1822" s="46"/>
    </row>
    <row r="1823" spans="1:3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6"/>
      <c r="AH1823" s="46"/>
      <c r="AI1823" s="46"/>
      <c r="AJ1823" s="46"/>
    </row>
    <row r="1824" spans="1:3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6"/>
      <c r="AH1824" s="46"/>
      <c r="AI1824" s="46"/>
      <c r="AJ1824" s="46"/>
    </row>
    <row r="1825" spans="1:3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6"/>
      <c r="AH1825" s="46"/>
      <c r="AI1825" s="46"/>
      <c r="AJ1825" s="46"/>
    </row>
    <row r="1826" spans="1:3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</row>
    <row r="1827" spans="1:3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6"/>
      <c r="AH1827" s="46"/>
      <c r="AI1827" s="46"/>
      <c r="AJ1827" s="46"/>
    </row>
    <row r="1828" spans="1:3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6"/>
      <c r="AH1828" s="46"/>
      <c r="AI1828" s="46"/>
      <c r="AJ1828" s="46"/>
    </row>
    <row r="1829" spans="1:3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  <c r="AE1829" s="46"/>
      <c r="AF1829" s="46"/>
      <c r="AG1829" s="46"/>
      <c r="AH1829" s="46"/>
      <c r="AI1829" s="46"/>
      <c r="AJ1829" s="46"/>
    </row>
    <row r="1830" spans="1:3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  <c r="AE1830" s="46"/>
      <c r="AF1830" s="46"/>
      <c r="AG1830" s="46"/>
      <c r="AH1830" s="46"/>
      <c r="AI1830" s="46"/>
      <c r="AJ1830" s="46"/>
    </row>
    <row r="1831" spans="1:3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  <c r="AE1831" s="46"/>
      <c r="AF1831" s="46"/>
      <c r="AG1831" s="46"/>
      <c r="AH1831" s="46"/>
      <c r="AI1831" s="46"/>
      <c r="AJ1831" s="46"/>
    </row>
    <row r="1832" spans="1:3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  <c r="AE1832" s="46"/>
      <c r="AF1832" s="46"/>
      <c r="AG1832" s="46"/>
      <c r="AH1832" s="46"/>
      <c r="AI1832" s="46"/>
      <c r="AJ1832" s="46"/>
    </row>
    <row r="1833" spans="1:3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</row>
    <row r="1834" spans="1:3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  <c r="AE1834" s="46"/>
      <c r="AF1834" s="46"/>
      <c r="AG1834" s="46"/>
      <c r="AH1834" s="46"/>
      <c r="AI1834" s="46"/>
      <c r="AJ1834" s="46"/>
    </row>
    <row r="1835" spans="1:3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  <c r="AE1835" s="46"/>
      <c r="AF1835" s="46"/>
      <c r="AG1835" s="46"/>
      <c r="AH1835" s="46"/>
      <c r="AI1835" s="46"/>
      <c r="AJ1835" s="46"/>
    </row>
    <row r="1836" spans="1:3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  <c r="AE1836" s="46"/>
      <c r="AF1836" s="46"/>
      <c r="AG1836" s="46"/>
      <c r="AH1836" s="46"/>
      <c r="AI1836" s="46"/>
      <c r="AJ1836" s="46"/>
    </row>
    <row r="1837" spans="1:3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  <c r="AE1837" s="46"/>
      <c r="AF1837" s="46"/>
      <c r="AG1837" s="46"/>
      <c r="AH1837" s="46"/>
      <c r="AI1837" s="46"/>
      <c r="AJ1837" s="46"/>
    </row>
    <row r="1838" spans="1:3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46"/>
      <c r="AD1838" s="46"/>
      <c r="AE1838" s="46"/>
      <c r="AF1838" s="46"/>
      <c r="AG1838" s="46"/>
      <c r="AH1838" s="46"/>
      <c r="AI1838" s="46"/>
      <c r="AJ1838" s="46"/>
    </row>
    <row r="1839" spans="1:3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  <c r="AA1839" s="46"/>
      <c r="AB1839" s="46"/>
      <c r="AC1839" s="46"/>
      <c r="AD1839" s="46"/>
      <c r="AE1839" s="46"/>
      <c r="AF1839" s="46"/>
      <c r="AG1839" s="46"/>
      <c r="AH1839" s="46"/>
      <c r="AI1839" s="46"/>
      <c r="AJ1839" s="46"/>
    </row>
    <row r="1840" spans="1:3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  <c r="AA1840" s="46"/>
      <c r="AB1840" s="46"/>
      <c r="AC1840" s="46"/>
      <c r="AD1840" s="46"/>
      <c r="AE1840" s="46"/>
      <c r="AF1840" s="46"/>
      <c r="AG1840" s="46"/>
      <c r="AH1840" s="46"/>
      <c r="AI1840" s="46"/>
      <c r="AJ1840" s="46"/>
    </row>
    <row r="1841" spans="1:3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  <c r="AA1841" s="46"/>
      <c r="AB1841" s="46"/>
      <c r="AC1841" s="46"/>
      <c r="AD1841" s="46"/>
      <c r="AE1841" s="46"/>
      <c r="AF1841" s="46"/>
      <c r="AG1841" s="46"/>
      <c r="AH1841" s="46"/>
      <c r="AI1841" s="46"/>
      <c r="AJ1841" s="46"/>
    </row>
    <row r="1842" spans="1:3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</row>
    <row r="1843" spans="1:3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  <c r="AA1843" s="46"/>
      <c r="AB1843" s="46"/>
      <c r="AC1843" s="46"/>
      <c r="AD1843" s="46"/>
      <c r="AE1843" s="46"/>
      <c r="AF1843" s="46"/>
      <c r="AG1843" s="46"/>
      <c r="AH1843" s="46"/>
      <c r="AI1843" s="46"/>
      <c r="AJ1843" s="46"/>
    </row>
    <row r="1844" spans="1:3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  <c r="AE1844" s="46"/>
      <c r="AF1844" s="46"/>
      <c r="AG1844" s="46"/>
      <c r="AH1844" s="46"/>
      <c r="AI1844" s="46"/>
      <c r="AJ1844" s="46"/>
    </row>
    <row r="1845" spans="1:3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  <c r="AA1845" s="46"/>
      <c r="AB1845" s="46"/>
      <c r="AC1845" s="46"/>
      <c r="AD1845" s="46"/>
      <c r="AE1845" s="46"/>
      <c r="AF1845" s="46"/>
      <c r="AG1845" s="46"/>
      <c r="AH1845" s="46"/>
      <c r="AI1845" s="46"/>
      <c r="AJ1845" s="46"/>
    </row>
    <row r="1846" spans="1:3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  <c r="AA1846" s="46"/>
      <c r="AB1846" s="46"/>
      <c r="AC1846" s="46"/>
      <c r="AD1846" s="46"/>
      <c r="AE1846" s="46"/>
      <c r="AF1846" s="46"/>
      <c r="AG1846" s="46"/>
      <c r="AH1846" s="46"/>
      <c r="AI1846" s="46"/>
      <c r="AJ1846" s="46"/>
    </row>
    <row r="1847" spans="1:3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  <c r="AA1847" s="46"/>
      <c r="AB1847" s="46"/>
      <c r="AC1847" s="46"/>
      <c r="AD1847" s="46"/>
      <c r="AE1847" s="46"/>
      <c r="AF1847" s="46"/>
      <c r="AG1847" s="46"/>
      <c r="AH1847" s="46"/>
      <c r="AI1847" s="46"/>
      <c r="AJ1847" s="46"/>
    </row>
    <row r="1848" spans="1:3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  <c r="AE1848" s="46"/>
      <c r="AF1848" s="46"/>
      <c r="AG1848" s="46"/>
      <c r="AH1848" s="46"/>
      <c r="AI1848" s="46"/>
      <c r="AJ1848" s="46"/>
    </row>
    <row r="1849" spans="1:3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/>
      <c r="AH1849" s="46"/>
      <c r="AI1849" s="46"/>
      <c r="AJ1849" s="46"/>
    </row>
    <row r="1850" spans="1:3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  <c r="AA1850" s="46"/>
      <c r="AB1850" s="46"/>
      <c r="AC1850" s="46"/>
      <c r="AD1850" s="46"/>
      <c r="AE1850" s="46"/>
      <c r="AF1850" s="46"/>
      <c r="AG1850" s="46"/>
      <c r="AH1850" s="46"/>
      <c r="AI1850" s="46"/>
      <c r="AJ1850" s="46"/>
    </row>
    <row r="1851" spans="1:3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</row>
    <row r="1852" spans="1:3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</row>
    <row r="1853" spans="1:3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  <c r="AE1853" s="46"/>
      <c r="AF1853" s="46"/>
      <c r="AG1853" s="46"/>
      <c r="AH1853" s="46"/>
      <c r="AI1853" s="46"/>
      <c r="AJ1853" s="46"/>
    </row>
    <row r="1854" spans="1:3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6"/>
      <c r="AH1854" s="46"/>
      <c r="AI1854" s="46"/>
      <c r="AJ1854" s="46"/>
    </row>
    <row r="1855" spans="1:3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/>
    </row>
    <row r="1856" spans="1:3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/>
      <c r="AF1856" s="46"/>
      <c r="AG1856" s="46"/>
      <c r="AH1856" s="46"/>
      <c r="AI1856" s="46"/>
      <c r="AJ1856" s="46"/>
    </row>
    <row r="1857" spans="1:3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</row>
    <row r="1858" spans="1:3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</row>
    <row r="1859" spans="1:3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  <c r="AE1859" s="46"/>
      <c r="AF1859" s="46"/>
      <c r="AG1859" s="46"/>
      <c r="AH1859" s="46"/>
      <c r="AI1859" s="46"/>
      <c r="AJ1859" s="46"/>
    </row>
    <row r="1860" spans="1:3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/>
      <c r="AF1860" s="46"/>
      <c r="AG1860" s="46"/>
      <c r="AH1860" s="46"/>
      <c r="AI1860" s="46"/>
      <c r="AJ1860" s="46"/>
    </row>
    <row r="1861" spans="1:3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  <c r="AE1861" s="46"/>
      <c r="AF1861" s="46"/>
      <c r="AG1861" s="46"/>
      <c r="AH1861" s="46"/>
      <c r="AI1861" s="46"/>
      <c r="AJ1861" s="46"/>
    </row>
    <row r="1862" spans="1:3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  <c r="AA1862" s="46"/>
      <c r="AB1862" s="46"/>
      <c r="AC1862" s="46"/>
      <c r="AD1862" s="46"/>
      <c r="AE1862" s="46"/>
      <c r="AF1862" s="46"/>
      <c r="AG1862" s="46"/>
      <c r="AH1862" s="46"/>
      <c r="AI1862" s="46"/>
      <c r="AJ1862" s="46"/>
    </row>
    <row r="1863" spans="1:3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  <c r="AE1863" s="46"/>
      <c r="AF1863" s="46"/>
      <c r="AG1863" s="46"/>
      <c r="AH1863" s="46"/>
      <c r="AI1863" s="46"/>
      <c r="AJ1863" s="46"/>
    </row>
    <row r="1864" spans="1:3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  <c r="AE1864" s="46"/>
      <c r="AF1864" s="46"/>
      <c r="AG1864" s="46"/>
      <c r="AH1864" s="46"/>
      <c r="AI1864" s="46"/>
      <c r="AJ1864" s="46"/>
    </row>
    <row r="1865" spans="1:3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  <c r="AE1865" s="46"/>
      <c r="AF1865" s="46"/>
      <c r="AG1865" s="46"/>
      <c r="AH1865" s="46"/>
      <c r="AI1865" s="46"/>
      <c r="AJ1865" s="46"/>
    </row>
    <row r="1866" spans="1:3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  <c r="AE1866" s="46"/>
      <c r="AF1866" s="46"/>
      <c r="AG1866" s="46"/>
      <c r="AH1866" s="46"/>
      <c r="AI1866" s="46"/>
      <c r="AJ1866" s="46"/>
    </row>
    <row r="1867" spans="1:3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  <c r="AA1867" s="46"/>
      <c r="AB1867" s="46"/>
      <c r="AC1867" s="46"/>
      <c r="AD1867" s="46"/>
      <c r="AE1867" s="46"/>
      <c r="AF1867" s="46"/>
      <c r="AG1867" s="46"/>
      <c r="AH1867" s="46"/>
      <c r="AI1867" s="46"/>
      <c r="AJ1867" s="46"/>
    </row>
    <row r="1868" spans="1:3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  <c r="AE1868" s="46"/>
      <c r="AF1868" s="46"/>
      <c r="AG1868" s="46"/>
      <c r="AH1868" s="46"/>
      <c r="AI1868" s="46"/>
      <c r="AJ1868" s="46"/>
    </row>
    <row r="1869" spans="1:3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  <c r="AA1869" s="46"/>
      <c r="AB1869" s="46"/>
      <c r="AC1869" s="46"/>
      <c r="AD1869" s="46"/>
      <c r="AE1869" s="46"/>
      <c r="AF1869" s="46"/>
      <c r="AG1869" s="46"/>
      <c r="AH1869" s="46"/>
      <c r="AI1869" s="46"/>
      <c r="AJ1869" s="46"/>
    </row>
    <row r="1870" spans="1:3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6"/>
      <c r="AH1870" s="46"/>
      <c r="AI1870" s="46"/>
      <c r="AJ1870" s="46"/>
    </row>
    <row r="1871" spans="1:3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  <c r="AE1871" s="46"/>
      <c r="AF1871" s="46"/>
      <c r="AG1871" s="46"/>
      <c r="AH1871" s="46"/>
      <c r="AI1871" s="46"/>
      <c r="AJ1871" s="46"/>
    </row>
    <row r="1872" spans="1:3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6"/>
      <c r="AH1872" s="46"/>
      <c r="AI1872" s="46"/>
      <c r="AJ1872" s="46"/>
    </row>
    <row r="1873" spans="1:3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  <c r="AE1873" s="46"/>
      <c r="AF1873" s="46"/>
      <c r="AG1873" s="46"/>
      <c r="AH1873" s="46"/>
      <c r="AI1873" s="46"/>
      <c r="AJ1873" s="46"/>
    </row>
    <row r="1874" spans="1:3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6"/>
      <c r="AH1874" s="46"/>
      <c r="AI1874" s="46"/>
      <c r="AJ1874" s="46"/>
    </row>
    <row r="1875" spans="1:3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  <c r="AE1875" s="46"/>
      <c r="AF1875" s="46"/>
      <c r="AG1875" s="46"/>
      <c r="AH1875" s="46"/>
      <c r="AI1875" s="46"/>
      <c r="AJ1875" s="46"/>
    </row>
    <row r="1876" spans="1:3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  <c r="AE1876" s="46"/>
      <c r="AF1876" s="46"/>
      <c r="AG1876" s="46"/>
      <c r="AH1876" s="46"/>
      <c r="AI1876" s="46"/>
      <c r="AJ1876" s="46"/>
    </row>
    <row r="1877" spans="1:3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  <c r="AE1877" s="46"/>
      <c r="AF1877" s="46"/>
      <c r="AG1877" s="46"/>
      <c r="AH1877" s="46"/>
      <c r="AI1877" s="46"/>
      <c r="AJ1877" s="46"/>
    </row>
    <row r="1878" spans="1:3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46"/>
      <c r="AD1878" s="46"/>
      <c r="AE1878" s="46"/>
      <c r="AF1878" s="46"/>
      <c r="AG1878" s="46"/>
      <c r="AH1878" s="46"/>
      <c r="AI1878" s="46"/>
      <c r="AJ1878" s="46"/>
    </row>
    <row r="1879" spans="1:3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46"/>
      <c r="AD1879" s="46"/>
      <c r="AE1879" s="46"/>
      <c r="AF1879" s="46"/>
      <c r="AG1879" s="46"/>
      <c r="AH1879" s="46"/>
      <c r="AI1879" s="46"/>
      <c r="AJ1879" s="46"/>
    </row>
    <row r="1880" spans="1:3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  <c r="AC1880" s="46"/>
      <c r="AD1880" s="46"/>
      <c r="AE1880" s="46"/>
      <c r="AF1880" s="46"/>
      <c r="AG1880" s="46"/>
      <c r="AH1880" s="46"/>
      <c r="AI1880" s="46"/>
      <c r="AJ1880" s="46"/>
    </row>
    <row r="1881" spans="1:3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  <c r="AE1881" s="46"/>
      <c r="AF1881" s="46"/>
      <c r="AG1881" s="46"/>
      <c r="AH1881" s="46"/>
      <c r="AI1881" s="46"/>
      <c r="AJ1881" s="46"/>
    </row>
    <row r="1882" spans="1:3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  <c r="AE1882" s="46"/>
      <c r="AF1882" s="46"/>
      <c r="AG1882" s="46"/>
      <c r="AH1882" s="46"/>
      <c r="AI1882" s="46"/>
      <c r="AJ1882" s="46"/>
    </row>
    <row r="1883" spans="1:3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  <c r="AC1883" s="46"/>
      <c r="AD1883" s="46"/>
      <c r="AE1883" s="46"/>
      <c r="AF1883" s="46"/>
      <c r="AG1883" s="46"/>
      <c r="AH1883" s="46"/>
      <c r="AI1883" s="46"/>
      <c r="AJ1883" s="46"/>
    </row>
    <row r="1884" spans="1:3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  <c r="AC1884" s="46"/>
      <c r="AD1884" s="46"/>
      <c r="AE1884" s="46"/>
      <c r="AF1884" s="46"/>
      <c r="AG1884" s="46"/>
      <c r="AH1884" s="46"/>
      <c r="AI1884" s="46"/>
      <c r="AJ1884" s="46"/>
    </row>
    <row r="1885" spans="1:3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  <c r="AC1885" s="46"/>
      <c r="AD1885" s="46"/>
      <c r="AE1885" s="46"/>
      <c r="AF1885" s="46"/>
      <c r="AG1885" s="46"/>
      <c r="AH1885" s="46"/>
      <c r="AI1885" s="46"/>
      <c r="AJ1885" s="46"/>
    </row>
    <row r="1886" spans="1:3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  <c r="AC1886" s="46"/>
      <c r="AD1886" s="46"/>
      <c r="AE1886" s="46"/>
      <c r="AF1886" s="46"/>
      <c r="AG1886" s="46"/>
      <c r="AH1886" s="46"/>
      <c r="AI1886" s="46"/>
      <c r="AJ1886" s="46"/>
    </row>
    <row r="1887" spans="1:3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  <c r="AC1887" s="46"/>
      <c r="AD1887" s="46"/>
      <c r="AE1887" s="46"/>
      <c r="AF1887" s="46"/>
      <c r="AG1887" s="46"/>
      <c r="AH1887" s="46"/>
      <c r="AI1887" s="46"/>
      <c r="AJ1887" s="46"/>
    </row>
    <row r="1888" spans="1:3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  <c r="AC1888" s="46"/>
      <c r="AD1888" s="46"/>
      <c r="AE1888" s="46"/>
      <c r="AF1888" s="46"/>
      <c r="AG1888" s="46"/>
      <c r="AH1888" s="46"/>
      <c r="AI1888" s="46"/>
      <c r="AJ1888" s="46"/>
    </row>
    <row r="1889" spans="1:3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  <c r="AC1889" s="46"/>
      <c r="AD1889" s="46"/>
      <c r="AE1889" s="46"/>
      <c r="AF1889" s="46"/>
      <c r="AG1889" s="46"/>
      <c r="AH1889" s="46"/>
      <c r="AI1889" s="46"/>
      <c r="AJ1889" s="46"/>
    </row>
    <row r="1890" spans="1:3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  <c r="AE1890" s="46"/>
      <c r="AF1890" s="46"/>
      <c r="AG1890" s="46"/>
      <c r="AH1890" s="46"/>
      <c r="AI1890" s="46"/>
      <c r="AJ1890" s="46"/>
    </row>
    <row r="1891" spans="1:3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  <c r="AC1891" s="46"/>
      <c r="AD1891" s="46"/>
      <c r="AE1891" s="46"/>
      <c r="AF1891" s="46"/>
      <c r="AG1891" s="46"/>
      <c r="AH1891" s="46"/>
      <c r="AI1891" s="46"/>
      <c r="AJ1891" s="46"/>
    </row>
    <row r="1892" spans="1:3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  <c r="AC1892" s="46"/>
      <c r="AD1892" s="46"/>
      <c r="AE1892" s="46"/>
      <c r="AF1892" s="46"/>
      <c r="AG1892" s="46"/>
      <c r="AH1892" s="46"/>
      <c r="AI1892" s="46"/>
      <c r="AJ1892" s="46"/>
    </row>
    <row r="1893" spans="1:3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  <c r="AC1893" s="46"/>
      <c r="AD1893" s="46"/>
      <c r="AE1893" s="46"/>
      <c r="AF1893" s="46"/>
      <c r="AG1893" s="46"/>
      <c r="AH1893" s="46"/>
      <c r="AI1893" s="46"/>
      <c r="AJ1893" s="46"/>
    </row>
    <row r="1894" spans="1:3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  <c r="AC1894" s="46"/>
      <c r="AD1894" s="46"/>
      <c r="AE1894" s="46"/>
      <c r="AF1894" s="46"/>
      <c r="AG1894" s="46"/>
      <c r="AH1894" s="46"/>
      <c r="AI1894" s="46"/>
      <c r="AJ1894" s="46"/>
    </row>
    <row r="1895" spans="1:3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  <c r="AC1895" s="46"/>
      <c r="AD1895" s="46"/>
      <c r="AE1895" s="46"/>
      <c r="AF1895" s="46"/>
      <c r="AG1895" s="46"/>
      <c r="AH1895" s="46"/>
      <c r="AI1895" s="46"/>
      <c r="AJ1895" s="46"/>
    </row>
    <row r="1896" spans="1:3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  <c r="AC1896" s="46"/>
      <c r="AD1896" s="46"/>
      <c r="AE1896" s="46"/>
      <c r="AF1896" s="46"/>
      <c r="AG1896" s="46"/>
      <c r="AH1896" s="46"/>
      <c r="AI1896" s="46"/>
      <c r="AJ1896" s="46"/>
    </row>
    <row r="1897" spans="1:3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  <c r="AC1897" s="46"/>
      <c r="AD1897" s="46"/>
      <c r="AE1897" s="46"/>
      <c r="AF1897" s="46"/>
      <c r="AG1897" s="46"/>
      <c r="AH1897" s="46"/>
      <c r="AI1897" s="46"/>
      <c r="AJ1897" s="46"/>
    </row>
    <row r="1898" spans="1:3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  <c r="AC1898" s="46"/>
      <c r="AD1898" s="46"/>
      <c r="AE1898" s="46"/>
      <c r="AF1898" s="46"/>
      <c r="AG1898" s="46"/>
      <c r="AH1898" s="46"/>
      <c r="AI1898" s="46"/>
      <c r="AJ1898" s="46"/>
    </row>
    <row r="1899" spans="1:3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  <c r="AC1899" s="46"/>
      <c r="AD1899" s="46"/>
      <c r="AE1899" s="46"/>
      <c r="AF1899" s="46"/>
      <c r="AG1899" s="46"/>
      <c r="AH1899" s="46"/>
      <c r="AI1899" s="46"/>
      <c r="AJ1899" s="46"/>
    </row>
    <row r="1900" spans="1:3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  <c r="AC1900" s="46"/>
      <c r="AD1900" s="46"/>
      <c r="AE1900" s="46"/>
      <c r="AF1900" s="46"/>
      <c r="AG1900" s="46"/>
      <c r="AH1900" s="46"/>
      <c r="AI1900" s="46"/>
      <c r="AJ1900" s="46"/>
    </row>
    <row r="1901" spans="1:3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  <c r="AC1901" s="46"/>
      <c r="AD1901" s="46"/>
      <c r="AE1901" s="46"/>
      <c r="AF1901" s="46"/>
      <c r="AG1901" s="46"/>
      <c r="AH1901" s="46"/>
      <c r="AI1901" s="46"/>
      <c r="AJ1901" s="46"/>
    </row>
    <row r="1902" spans="1:3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  <c r="AC1902" s="46"/>
      <c r="AD1902" s="46"/>
      <c r="AE1902" s="46"/>
      <c r="AF1902" s="46"/>
      <c r="AG1902" s="46"/>
      <c r="AH1902" s="46"/>
      <c r="AI1902" s="46"/>
      <c r="AJ1902" s="46"/>
    </row>
    <row r="1903" spans="1:3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  <c r="AE1903" s="46"/>
      <c r="AF1903" s="46"/>
      <c r="AG1903" s="46"/>
      <c r="AH1903" s="46"/>
      <c r="AI1903" s="46"/>
      <c r="AJ1903" s="46"/>
    </row>
    <row r="1904" spans="1:3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  <c r="AC1904" s="46"/>
      <c r="AD1904" s="46"/>
      <c r="AE1904" s="46"/>
      <c r="AF1904" s="46"/>
      <c r="AG1904" s="46"/>
      <c r="AH1904" s="46"/>
      <c r="AI1904" s="46"/>
      <c r="AJ1904" s="46"/>
    </row>
    <row r="1905" spans="1:3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  <c r="AC1905" s="46"/>
      <c r="AD1905" s="46"/>
      <c r="AE1905" s="46"/>
      <c r="AF1905" s="46"/>
      <c r="AG1905" s="46"/>
      <c r="AH1905" s="46"/>
      <c r="AI1905" s="46"/>
      <c r="AJ1905" s="46"/>
    </row>
    <row r="1906" spans="1:3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  <c r="AE1906" s="46"/>
      <c r="AF1906" s="46"/>
      <c r="AG1906" s="46"/>
      <c r="AH1906" s="46"/>
      <c r="AI1906" s="46"/>
      <c r="AJ1906" s="46"/>
    </row>
    <row r="1907" spans="1:3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  <c r="AC1907" s="46"/>
      <c r="AD1907" s="46"/>
      <c r="AE1907" s="46"/>
      <c r="AF1907" s="46"/>
      <c r="AG1907" s="46"/>
      <c r="AH1907" s="46"/>
      <c r="AI1907" s="46"/>
      <c r="AJ1907" s="46"/>
    </row>
    <row r="1908" spans="1:3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  <c r="AC1908" s="46"/>
      <c r="AD1908" s="46"/>
      <c r="AE1908" s="46"/>
      <c r="AF1908" s="46"/>
      <c r="AG1908" s="46"/>
      <c r="AH1908" s="46"/>
      <c r="AI1908" s="46"/>
      <c r="AJ1908" s="46"/>
    </row>
    <row r="1909" spans="1:3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  <c r="AC1909" s="46"/>
      <c r="AD1909" s="46"/>
      <c r="AE1909" s="46"/>
      <c r="AF1909" s="46"/>
      <c r="AG1909" s="46"/>
      <c r="AH1909" s="46"/>
      <c r="AI1909" s="46"/>
      <c r="AJ1909" s="46"/>
    </row>
    <row r="1910" spans="1:3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  <c r="AC1910" s="46"/>
      <c r="AD1910" s="46"/>
      <c r="AE1910" s="46"/>
      <c r="AF1910" s="46"/>
      <c r="AG1910" s="46"/>
      <c r="AH1910" s="46"/>
      <c r="AI1910" s="46"/>
      <c r="AJ1910" s="46"/>
    </row>
    <row r="1911" spans="1:3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  <c r="AC1911" s="46"/>
      <c r="AD1911" s="46"/>
      <c r="AE1911" s="46"/>
      <c r="AF1911" s="46"/>
      <c r="AG1911" s="46"/>
      <c r="AH1911" s="46"/>
      <c r="AI1911" s="46"/>
      <c r="AJ1911" s="46"/>
    </row>
    <row r="1912" spans="1:3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  <c r="AC1912" s="46"/>
      <c r="AD1912" s="46"/>
      <c r="AE1912" s="46"/>
      <c r="AF1912" s="46"/>
      <c r="AG1912" s="46"/>
      <c r="AH1912" s="46"/>
      <c r="AI1912" s="46"/>
      <c r="AJ1912" s="46"/>
    </row>
    <row r="1913" spans="1:3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  <c r="AC1913" s="46"/>
      <c r="AD1913" s="46"/>
      <c r="AE1913" s="46"/>
      <c r="AF1913" s="46"/>
      <c r="AG1913" s="46"/>
      <c r="AH1913" s="46"/>
      <c r="AI1913" s="46"/>
      <c r="AJ1913" s="46"/>
    </row>
    <row r="1914" spans="1:3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  <c r="AC1914" s="46"/>
      <c r="AD1914" s="46"/>
      <c r="AE1914" s="46"/>
      <c r="AF1914" s="46"/>
      <c r="AG1914" s="46"/>
      <c r="AH1914" s="46"/>
      <c r="AI1914" s="46"/>
      <c r="AJ1914" s="46"/>
    </row>
    <row r="1915" spans="1:3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  <c r="AC1915" s="46"/>
      <c r="AD1915" s="46"/>
      <c r="AE1915" s="46"/>
      <c r="AF1915" s="46"/>
      <c r="AG1915" s="46"/>
      <c r="AH1915" s="46"/>
      <c r="AI1915" s="46"/>
      <c r="AJ1915" s="46"/>
    </row>
    <row r="1916" spans="1:3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  <c r="AE1916" s="46"/>
      <c r="AF1916" s="46"/>
      <c r="AG1916" s="46"/>
      <c r="AH1916" s="46"/>
      <c r="AI1916" s="46"/>
      <c r="AJ1916" s="46"/>
    </row>
    <row r="1917" spans="1:3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  <c r="AE1917" s="46"/>
      <c r="AF1917" s="46"/>
      <c r="AG1917" s="46"/>
      <c r="AH1917" s="46"/>
      <c r="AI1917" s="46"/>
      <c r="AJ1917" s="46"/>
    </row>
    <row r="1918" spans="1:3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  <c r="AE1918" s="46"/>
      <c r="AF1918" s="46"/>
      <c r="AG1918" s="46"/>
      <c r="AH1918" s="46"/>
      <c r="AI1918" s="46"/>
      <c r="AJ1918" s="46"/>
    </row>
    <row r="1919" spans="1:3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6"/>
      <c r="AG1919" s="46"/>
      <c r="AH1919" s="46"/>
      <c r="AI1919" s="46"/>
      <c r="AJ1919" s="46"/>
    </row>
    <row r="1920" spans="1:3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  <c r="AE1920" s="46"/>
      <c r="AF1920" s="46"/>
      <c r="AG1920" s="46"/>
      <c r="AH1920" s="46"/>
      <c r="AI1920" s="46"/>
      <c r="AJ1920" s="46"/>
    </row>
    <row r="1921" spans="1:3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/>
      <c r="AD1921" s="46"/>
      <c r="AE1921" s="46"/>
      <c r="AF1921" s="46"/>
      <c r="AG1921" s="46"/>
      <c r="AH1921" s="46"/>
      <c r="AI1921" s="46"/>
      <c r="AJ1921" s="46"/>
    </row>
    <row r="1922" spans="1:3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</row>
    <row r="1923" spans="1:3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  <c r="AE1923" s="46"/>
      <c r="AF1923" s="46"/>
      <c r="AG1923" s="46"/>
      <c r="AH1923" s="46"/>
      <c r="AI1923" s="46"/>
      <c r="AJ1923" s="46"/>
    </row>
    <row r="1924" spans="1:3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  <c r="AE1924" s="46"/>
      <c r="AF1924" s="46"/>
      <c r="AG1924" s="46"/>
      <c r="AH1924" s="46"/>
      <c r="AI1924" s="46"/>
      <c r="AJ1924" s="46"/>
    </row>
    <row r="1925" spans="1:3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  <c r="AE1925" s="46"/>
      <c r="AF1925" s="46"/>
      <c r="AG1925" s="46"/>
      <c r="AH1925" s="46"/>
      <c r="AI1925" s="46"/>
      <c r="AJ1925" s="46"/>
    </row>
    <row r="1926" spans="1:3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  <c r="AC1926" s="46"/>
      <c r="AD1926" s="46"/>
      <c r="AE1926" s="46"/>
      <c r="AF1926" s="46"/>
      <c r="AG1926" s="46"/>
      <c r="AH1926" s="46"/>
      <c r="AI1926" s="46"/>
      <c r="AJ1926" s="46"/>
    </row>
    <row r="1927" spans="1:3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  <c r="AC1927" s="46"/>
      <c r="AD1927" s="46"/>
      <c r="AE1927" s="46"/>
      <c r="AF1927" s="46"/>
      <c r="AG1927" s="46"/>
      <c r="AH1927" s="46"/>
      <c r="AI1927" s="46"/>
      <c r="AJ1927" s="46"/>
    </row>
    <row r="1928" spans="1:3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  <c r="AE1928" s="46"/>
      <c r="AF1928" s="46"/>
      <c r="AG1928" s="46"/>
      <c r="AH1928" s="46"/>
      <c r="AI1928" s="46"/>
      <c r="AJ1928" s="46"/>
    </row>
    <row r="1929" spans="1:3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  <c r="AC1929" s="46"/>
      <c r="AD1929" s="46"/>
      <c r="AE1929" s="46"/>
      <c r="AF1929" s="46"/>
      <c r="AG1929" s="46"/>
      <c r="AH1929" s="46"/>
      <c r="AI1929" s="46"/>
      <c r="AJ1929" s="46"/>
    </row>
    <row r="1930" spans="1:3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  <c r="AE1930" s="46"/>
      <c r="AF1930" s="46"/>
      <c r="AG1930" s="46"/>
      <c r="AH1930" s="46"/>
      <c r="AI1930" s="46"/>
      <c r="AJ1930" s="46"/>
    </row>
    <row r="1931" spans="1:3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/>
      <c r="AD1931" s="46"/>
      <c r="AE1931" s="46"/>
      <c r="AF1931" s="46"/>
      <c r="AG1931" s="46"/>
      <c r="AH1931" s="46"/>
      <c r="AI1931" s="46"/>
      <c r="AJ1931" s="46"/>
    </row>
    <row r="1932" spans="1:3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/>
      <c r="AD1932" s="46"/>
      <c r="AE1932" s="46"/>
      <c r="AF1932" s="46"/>
      <c r="AG1932" s="46"/>
      <c r="AH1932" s="46"/>
      <c r="AI1932" s="46"/>
      <c r="AJ1932" s="46"/>
    </row>
    <row r="1933" spans="1:3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  <c r="AE1933" s="46"/>
      <c r="AF1933" s="46"/>
      <c r="AG1933" s="46"/>
      <c r="AH1933" s="46"/>
      <c r="AI1933" s="46"/>
      <c r="AJ1933" s="46"/>
    </row>
    <row r="1934" spans="1:3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  <c r="AE1934" s="46"/>
      <c r="AF1934" s="46"/>
      <c r="AG1934" s="46"/>
      <c r="AH1934" s="46"/>
      <c r="AI1934" s="46"/>
      <c r="AJ1934" s="46"/>
    </row>
    <row r="1935" spans="1:3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  <c r="AE1935" s="46"/>
      <c r="AF1935" s="46"/>
      <c r="AG1935" s="46"/>
      <c r="AH1935" s="46"/>
      <c r="AI1935" s="46"/>
      <c r="AJ1935" s="46"/>
    </row>
    <row r="1936" spans="1:3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6"/>
      <c r="AG1936" s="46"/>
      <c r="AH1936" s="46"/>
      <c r="AI1936" s="46"/>
      <c r="AJ1936" s="46"/>
    </row>
    <row r="1937" spans="1:3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  <c r="AE1937" s="46"/>
      <c r="AF1937" s="46"/>
      <c r="AG1937" s="46"/>
      <c r="AH1937" s="46"/>
      <c r="AI1937" s="46"/>
      <c r="AJ1937" s="46"/>
    </row>
    <row r="1938" spans="1:3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6"/>
      <c r="AG1938" s="46"/>
      <c r="AH1938" s="46"/>
      <c r="AI1938" s="46"/>
      <c r="AJ1938" s="46"/>
    </row>
    <row r="1939" spans="1:3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6"/>
      <c r="AG1939" s="46"/>
      <c r="AH1939" s="46"/>
      <c r="AI1939" s="46"/>
      <c r="AJ1939" s="46"/>
    </row>
    <row r="1940" spans="1:3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6"/>
      <c r="AG1940" s="46"/>
      <c r="AH1940" s="46"/>
      <c r="AI1940" s="46"/>
      <c r="AJ1940" s="46"/>
    </row>
    <row r="1941" spans="1:3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6"/>
      <c r="AG1941" s="46"/>
      <c r="AH1941" s="46"/>
      <c r="AI1941" s="46"/>
      <c r="AJ1941" s="46"/>
    </row>
    <row r="1942" spans="1:3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  <c r="AE1942" s="46"/>
      <c r="AF1942" s="46"/>
      <c r="AG1942" s="46"/>
      <c r="AH1942" s="46"/>
      <c r="AI1942" s="46"/>
      <c r="AJ1942" s="46"/>
    </row>
    <row r="1943" spans="1:3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  <c r="AE1943" s="46"/>
      <c r="AF1943" s="46"/>
      <c r="AG1943" s="46"/>
      <c r="AH1943" s="46"/>
      <c r="AI1943" s="46"/>
      <c r="AJ1943" s="46"/>
    </row>
    <row r="1944" spans="1:3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46"/>
      <c r="AD1944" s="46"/>
      <c r="AE1944" s="46"/>
      <c r="AF1944" s="46"/>
      <c r="AG1944" s="46"/>
      <c r="AH1944" s="46"/>
      <c r="AI1944" s="46"/>
      <c r="AJ1944" s="46"/>
    </row>
    <row r="1945" spans="1:3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46"/>
      <c r="AD1945" s="46"/>
      <c r="AE1945" s="46"/>
      <c r="AF1945" s="46"/>
      <c r="AG1945" s="46"/>
      <c r="AH1945" s="46"/>
      <c r="AI1945" s="46"/>
      <c r="AJ1945" s="46"/>
    </row>
    <row r="1946" spans="1:3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46"/>
      <c r="AD1946" s="46"/>
      <c r="AE1946" s="46"/>
      <c r="AF1946" s="46"/>
      <c r="AG1946" s="46"/>
      <c r="AH1946" s="46"/>
      <c r="AI1946" s="46"/>
      <c r="AJ1946" s="46"/>
    </row>
    <row r="1947" spans="1:3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46"/>
      <c r="AD1947" s="46"/>
      <c r="AE1947" s="46"/>
      <c r="AF1947" s="46"/>
      <c r="AG1947" s="46"/>
      <c r="AH1947" s="46"/>
      <c r="AI1947" s="46"/>
      <c r="AJ1947" s="46"/>
    </row>
    <row r="1948" spans="1:3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46"/>
      <c r="AD1948" s="46"/>
      <c r="AE1948" s="46"/>
      <c r="AF1948" s="46"/>
      <c r="AG1948" s="46"/>
      <c r="AH1948" s="46"/>
      <c r="AI1948" s="46"/>
      <c r="AJ1948" s="46"/>
    </row>
    <row r="1949" spans="1:3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46"/>
      <c r="AD1949" s="46"/>
      <c r="AE1949" s="46"/>
      <c r="AF1949" s="46"/>
      <c r="AG1949" s="46"/>
      <c r="AH1949" s="46"/>
      <c r="AI1949" s="46"/>
      <c r="AJ1949" s="46"/>
    </row>
    <row r="1950" spans="1:3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46"/>
      <c r="AD1950" s="46"/>
      <c r="AE1950" s="46"/>
      <c r="AF1950" s="46"/>
      <c r="AG1950" s="46"/>
      <c r="AH1950" s="46"/>
      <c r="AI1950" s="46"/>
      <c r="AJ1950" s="46"/>
    </row>
    <row r="1951" spans="1:3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46"/>
      <c r="AD1951" s="46"/>
      <c r="AE1951" s="46"/>
      <c r="AF1951" s="46"/>
      <c r="AG1951" s="46"/>
      <c r="AH1951" s="46"/>
      <c r="AI1951" s="46"/>
      <c r="AJ1951" s="46"/>
    </row>
    <row r="1952" spans="1:3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46"/>
      <c r="AD1952" s="46"/>
      <c r="AE1952" s="46"/>
      <c r="AF1952" s="46"/>
      <c r="AG1952" s="46"/>
      <c r="AH1952" s="46"/>
      <c r="AI1952" s="46"/>
      <c r="AJ1952" s="46"/>
    </row>
    <row r="1953" spans="1:3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46"/>
      <c r="AD1953" s="46"/>
      <c r="AE1953" s="46"/>
      <c r="AF1953" s="46"/>
      <c r="AG1953" s="46"/>
      <c r="AH1953" s="46"/>
      <c r="AI1953" s="46"/>
      <c r="AJ1953" s="46"/>
    </row>
    <row r="1954" spans="1:3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  <c r="AE1954" s="46"/>
      <c r="AF1954" s="46"/>
      <c r="AG1954" s="46"/>
      <c r="AH1954" s="46"/>
      <c r="AI1954" s="46"/>
      <c r="AJ1954" s="46"/>
    </row>
    <row r="1955" spans="1:3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46"/>
      <c r="AD1955" s="46"/>
      <c r="AE1955" s="46"/>
      <c r="AF1955" s="46"/>
      <c r="AG1955" s="46"/>
      <c r="AH1955" s="46"/>
      <c r="AI1955" s="46"/>
      <c r="AJ1955" s="46"/>
    </row>
    <row r="1956" spans="1:3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  <c r="AE1956" s="46"/>
      <c r="AF1956" s="46"/>
      <c r="AG1956" s="46"/>
      <c r="AH1956" s="46"/>
      <c r="AI1956" s="46"/>
      <c r="AJ1956" s="46"/>
    </row>
    <row r="1957" spans="1:3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46"/>
      <c r="AD1957" s="46"/>
      <c r="AE1957" s="46"/>
      <c r="AF1957" s="46"/>
      <c r="AG1957" s="46"/>
      <c r="AH1957" s="46"/>
      <c r="AI1957" s="46"/>
      <c r="AJ1957" s="46"/>
    </row>
    <row r="1958" spans="1:3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46"/>
      <c r="AD1958" s="46"/>
      <c r="AE1958" s="46"/>
      <c r="AF1958" s="46"/>
      <c r="AG1958" s="46"/>
      <c r="AH1958" s="46"/>
      <c r="AI1958" s="46"/>
      <c r="AJ1958" s="46"/>
    </row>
    <row r="1959" spans="1:3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46"/>
      <c r="AD1959" s="46"/>
      <c r="AE1959" s="46"/>
      <c r="AF1959" s="46"/>
      <c r="AG1959" s="46"/>
      <c r="AH1959" s="46"/>
      <c r="AI1959" s="46"/>
      <c r="AJ1959" s="46"/>
    </row>
    <row r="1960" spans="1:3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46"/>
      <c r="AD1960" s="46"/>
      <c r="AE1960" s="46"/>
      <c r="AF1960" s="46"/>
      <c r="AG1960" s="46"/>
      <c r="AH1960" s="46"/>
      <c r="AI1960" s="46"/>
      <c r="AJ1960" s="46"/>
    </row>
    <row r="1961" spans="1:3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46"/>
      <c r="AD1961" s="46"/>
      <c r="AE1961" s="46"/>
      <c r="AF1961" s="46"/>
      <c r="AG1961" s="46"/>
      <c r="AH1961" s="46"/>
      <c r="AI1961" s="46"/>
      <c r="AJ1961" s="46"/>
    </row>
    <row r="1962" spans="1:3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46"/>
      <c r="AD1962" s="46"/>
      <c r="AE1962" s="46"/>
      <c r="AF1962" s="46"/>
      <c r="AG1962" s="46"/>
      <c r="AH1962" s="46"/>
      <c r="AI1962" s="46"/>
      <c r="AJ1962" s="46"/>
    </row>
    <row r="1963" spans="1:3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46"/>
      <c r="AD1963" s="46"/>
      <c r="AE1963" s="46"/>
      <c r="AF1963" s="46"/>
      <c r="AG1963" s="46"/>
      <c r="AH1963" s="46"/>
      <c r="AI1963" s="46"/>
      <c r="AJ1963" s="46"/>
    </row>
    <row r="1964" spans="1:3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46"/>
      <c r="AD1964" s="46"/>
      <c r="AE1964" s="46"/>
      <c r="AF1964" s="46"/>
      <c r="AG1964" s="46"/>
      <c r="AH1964" s="46"/>
      <c r="AI1964" s="46"/>
      <c r="AJ1964" s="46"/>
    </row>
    <row r="1965" spans="1:3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  <c r="AC1965" s="46"/>
      <c r="AD1965" s="46"/>
      <c r="AE1965" s="46"/>
      <c r="AF1965" s="46"/>
      <c r="AG1965" s="46"/>
      <c r="AH1965" s="46"/>
      <c r="AI1965" s="46"/>
      <c r="AJ1965" s="46"/>
    </row>
    <row r="1966" spans="1:3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  <c r="AC1966" s="46"/>
      <c r="AD1966" s="46"/>
      <c r="AE1966" s="46"/>
      <c r="AF1966" s="46"/>
      <c r="AG1966" s="46"/>
      <c r="AH1966" s="46"/>
      <c r="AI1966" s="46"/>
      <c r="AJ1966" s="46"/>
    </row>
    <row r="1967" spans="1:3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  <c r="AC1967" s="46"/>
      <c r="AD1967" s="46"/>
      <c r="AE1967" s="46"/>
      <c r="AF1967" s="46"/>
      <c r="AG1967" s="46"/>
      <c r="AH1967" s="46"/>
      <c r="AI1967" s="46"/>
      <c r="AJ1967" s="46"/>
    </row>
    <row r="1968" spans="1:3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  <c r="AC1968" s="46"/>
      <c r="AD1968" s="46"/>
      <c r="AE1968" s="46"/>
      <c r="AF1968" s="46"/>
      <c r="AG1968" s="46"/>
      <c r="AH1968" s="46"/>
      <c r="AI1968" s="46"/>
      <c r="AJ1968" s="46"/>
    </row>
    <row r="1969" spans="1:3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46"/>
      <c r="AD1969" s="46"/>
      <c r="AE1969" s="46"/>
      <c r="AF1969" s="46"/>
      <c r="AG1969" s="46"/>
      <c r="AH1969" s="46"/>
      <c r="AI1969" s="46"/>
      <c r="AJ1969" s="46"/>
    </row>
    <row r="1970" spans="1:3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  <c r="AE1970" s="46"/>
      <c r="AF1970" s="46"/>
      <c r="AG1970" s="46"/>
      <c r="AH1970" s="46"/>
      <c r="AI1970" s="46"/>
      <c r="AJ1970" s="46"/>
    </row>
    <row r="1971" spans="1:3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  <c r="AC1971" s="46"/>
      <c r="AD1971" s="46"/>
      <c r="AE1971" s="46"/>
      <c r="AF1971" s="46"/>
      <c r="AG1971" s="46"/>
      <c r="AH1971" s="46"/>
      <c r="AI1971" s="46"/>
      <c r="AJ1971" s="46"/>
    </row>
    <row r="1972" spans="1:3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  <c r="AE1972" s="46"/>
      <c r="AF1972" s="46"/>
      <c r="AG1972" s="46"/>
      <c r="AH1972" s="46"/>
      <c r="AI1972" s="46"/>
      <c r="AJ1972" s="46"/>
    </row>
    <row r="1973" spans="1:3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  <c r="AC1973" s="46"/>
      <c r="AD1973" s="46"/>
      <c r="AE1973" s="46"/>
      <c r="AF1973" s="46"/>
      <c r="AG1973" s="46"/>
      <c r="AH1973" s="46"/>
      <c r="AI1973" s="46"/>
      <c r="AJ1973" s="46"/>
    </row>
    <row r="1974" spans="1:3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  <c r="AC1974" s="46"/>
      <c r="AD1974" s="46"/>
      <c r="AE1974" s="46"/>
      <c r="AF1974" s="46"/>
      <c r="AG1974" s="46"/>
      <c r="AH1974" s="46"/>
      <c r="AI1974" s="46"/>
      <c r="AJ1974" s="46"/>
    </row>
    <row r="1975" spans="1:3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  <c r="AC1975" s="46"/>
      <c r="AD1975" s="46"/>
      <c r="AE1975" s="46"/>
      <c r="AF1975" s="46"/>
      <c r="AG1975" s="46"/>
      <c r="AH1975" s="46"/>
      <c r="AI1975" s="46"/>
      <c r="AJ1975" s="46"/>
    </row>
    <row r="1976" spans="1:3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  <c r="AC1976" s="46"/>
      <c r="AD1976" s="46"/>
      <c r="AE1976" s="46"/>
      <c r="AF1976" s="46"/>
      <c r="AG1976" s="46"/>
      <c r="AH1976" s="46"/>
      <c r="AI1976" s="46"/>
      <c r="AJ1976" s="46"/>
    </row>
    <row r="1977" spans="1:3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  <c r="AC1977" s="46"/>
      <c r="AD1977" s="46"/>
      <c r="AE1977" s="46"/>
      <c r="AF1977" s="46"/>
      <c r="AG1977" s="46"/>
      <c r="AH1977" s="46"/>
      <c r="AI1977" s="46"/>
      <c r="AJ1977" s="46"/>
    </row>
    <row r="1978" spans="1:3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  <c r="AC1978" s="46"/>
      <c r="AD1978" s="46"/>
      <c r="AE1978" s="46"/>
      <c r="AF1978" s="46"/>
      <c r="AG1978" s="46"/>
      <c r="AH1978" s="46"/>
      <c r="AI1978" s="46"/>
      <c r="AJ1978" s="46"/>
    </row>
    <row r="1979" spans="1:3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  <c r="AC1979" s="46"/>
      <c r="AD1979" s="46"/>
      <c r="AE1979" s="46"/>
      <c r="AF1979" s="46"/>
      <c r="AG1979" s="46"/>
      <c r="AH1979" s="46"/>
      <c r="AI1979" s="46"/>
      <c r="AJ1979" s="46"/>
    </row>
    <row r="1980" spans="1:3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  <c r="AC1980" s="46"/>
      <c r="AD1980" s="46"/>
      <c r="AE1980" s="46"/>
      <c r="AF1980" s="46"/>
      <c r="AG1980" s="46"/>
      <c r="AH1980" s="46"/>
      <c r="AI1980" s="46"/>
      <c r="AJ1980" s="46"/>
    </row>
    <row r="1981" spans="1:3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  <c r="AC1981" s="46"/>
      <c r="AD1981" s="46"/>
      <c r="AE1981" s="46"/>
      <c r="AF1981" s="46"/>
      <c r="AG1981" s="46"/>
      <c r="AH1981" s="46"/>
      <c r="AI1981" s="46"/>
      <c r="AJ1981" s="46"/>
    </row>
    <row r="1982" spans="1:3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  <c r="AE1982" s="46"/>
      <c r="AF1982" s="46"/>
      <c r="AG1982" s="46"/>
      <c r="AH1982" s="46"/>
      <c r="AI1982" s="46"/>
      <c r="AJ1982" s="46"/>
    </row>
    <row r="1983" spans="1:3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  <c r="AE1983" s="46"/>
      <c r="AF1983" s="46"/>
      <c r="AG1983" s="46"/>
      <c r="AH1983" s="46"/>
      <c r="AI1983" s="46"/>
      <c r="AJ1983" s="46"/>
    </row>
    <row r="1984" spans="1:3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  <c r="AC1984" s="46"/>
      <c r="AD1984" s="46"/>
      <c r="AE1984" s="46"/>
      <c r="AF1984" s="46"/>
      <c r="AG1984" s="46"/>
      <c r="AH1984" s="46"/>
      <c r="AI1984" s="46"/>
      <c r="AJ1984" s="46"/>
    </row>
    <row r="1985" spans="1:3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/>
      <c r="AD1985" s="46"/>
      <c r="AE1985" s="46"/>
      <c r="AF1985" s="46"/>
      <c r="AG1985" s="46"/>
      <c r="AH1985" s="46"/>
      <c r="AI1985" s="46"/>
      <c r="AJ1985" s="46"/>
    </row>
    <row r="1986" spans="1:3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</row>
    <row r="1987" spans="1:3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  <c r="AC1987" s="46"/>
      <c r="AD1987" s="46"/>
      <c r="AE1987" s="46"/>
      <c r="AF1987" s="46"/>
      <c r="AG1987" s="46"/>
      <c r="AH1987" s="46"/>
      <c r="AI1987" s="46"/>
      <c r="AJ1987" s="46"/>
    </row>
    <row r="1988" spans="1:3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  <c r="AC1988" s="46"/>
      <c r="AD1988" s="46"/>
      <c r="AE1988" s="46"/>
      <c r="AF1988" s="46"/>
      <c r="AG1988" s="46"/>
      <c r="AH1988" s="46"/>
      <c r="AI1988" s="46"/>
      <c r="AJ1988" s="46"/>
    </row>
    <row r="1989" spans="1:3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  <c r="AC1989" s="46"/>
      <c r="AD1989" s="46"/>
      <c r="AE1989" s="46"/>
      <c r="AF1989" s="46"/>
      <c r="AG1989" s="46"/>
      <c r="AH1989" s="46"/>
      <c r="AI1989" s="46"/>
      <c r="AJ1989" s="46"/>
    </row>
    <row r="1990" spans="1:3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  <c r="AE1990" s="46"/>
      <c r="AF1990" s="46"/>
      <c r="AG1990" s="46"/>
      <c r="AH1990" s="46"/>
      <c r="AI1990" s="46"/>
      <c r="AJ1990" s="46"/>
    </row>
    <row r="1991" spans="1:3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  <c r="AE1991" s="46"/>
      <c r="AF1991" s="46"/>
      <c r="AG1991" s="46"/>
      <c r="AH1991" s="46"/>
      <c r="AI1991" s="46"/>
      <c r="AJ1991" s="46"/>
    </row>
    <row r="1992" spans="1:3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  <c r="AE1992" s="46"/>
      <c r="AF1992" s="46"/>
      <c r="AG1992" s="46"/>
      <c r="AH1992" s="46"/>
      <c r="AI1992" s="46"/>
      <c r="AJ1992" s="46"/>
    </row>
    <row r="1993" spans="1:3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  <c r="AE1993" s="46"/>
      <c r="AF1993" s="46"/>
      <c r="AG1993" s="46"/>
      <c r="AH1993" s="46"/>
      <c r="AI1993" s="46"/>
      <c r="AJ1993" s="46"/>
    </row>
    <row r="1994" spans="1:3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  <c r="AE1994" s="46"/>
      <c r="AF1994" s="46"/>
      <c r="AG1994" s="46"/>
      <c r="AH1994" s="46"/>
      <c r="AI1994" s="46"/>
      <c r="AJ1994" s="46"/>
    </row>
    <row r="1995" spans="1:3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  <c r="AE1995" s="46"/>
      <c r="AF1995" s="46"/>
      <c r="AG1995" s="46"/>
      <c r="AH1995" s="46"/>
      <c r="AI1995" s="46"/>
      <c r="AJ1995" s="46"/>
    </row>
    <row r="1996" spans="1:3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46"/>
      <c r="AG1996" s="46"/>
      <c r="AH1996" s="46"/>
      <c r="AI1996" s="46"/>
      <c r="AJ1996" s="46"/>
    </row>
    <row r="1997" spans="1:3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46"/>
      <c r="AG1997" s="46"/>
      <c r="AH1997" s="46"/>
      <c r="AI1997" s="46"/>
      <c r="AJ1997" s="46"/>
    </row>
    <row r="1998" spans="1:3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  <c r="AE1998" s="46"/>
      <c r="AF1998" s="46"/>
      <c r="AG1998" s="46"/>
      <c r="AH1998" s="46"/>
      <c r="AI1998" s="46"/>
      <c r="AJ1998" s="46"/>
    </row>
    <row r="1999" spans="1:3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  <c r="AC1999" s="46"/>
      <c r="AD1999" s="46"/>
      <c r="AE1999" s="46"/>
      <c r="AF1999" s="46"/>
      <c r="AG1999" s="46"/>
      <c r="AH1999" s="46"/>
      <c r="AI1999" s="46"/>
      <c r="AJ1999" s="46"/>
    </row>
    <row r="2000" spans="1:3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  <c r="AE2000" s="46"/>
      <c r="AF2000" s="46"/>
      <c r="AG2000" s="46"/>
      <c r="AH2000" s="46"/>
      <c r="AI2000" s="46"/>
      <c r="AJ2000" s="46"/>
    </row>
    <row r="2001" spans="1:3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46"/>
      <c r="AG2001" s="46"/>
      <c r="AH2001" s="46"/>
      <c r="AI2001" s="46"/>
      <c r="AJ2001" s="46"/>
    </row>
    <row r="2002" spans="1:3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</row>
    <row r="2003" spans="1:3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  <c r="AC2003" s="46"/>
      <c r="AD2003" s="46"/>
      <c r="AE2003" s="46"/>
      <c r="AF2003" s="46"/>
      <c r="AG2003" s="46"/>
      <c r="AH2003" s="46"/>
      <c r="AI2003" s="46"/>
      <c r="AJ2003" s="46"/>
    </row>
    <row r="2004" spans="1:3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46"/>
      <c r="AG2004" s="46"/>
      <c r="AH2004" s="46"/>
      <c r="AI2004" s="46"/>
      <c r="AJ2004" s="46"/>
    </row>
    <row r="2005" spans="1:3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  <c r="AE2005" s="46"/>
      <c r="AF2005" s="46"/>
      <c r="AG2005" s="46"/>
      <c r="AH2005" s="46"/>
      <c r="AI2005" s="46"/>
      <c r="AJ2005" s="46"/>
    </row>
    <row r="2006" spans="1:3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46"/>
      <c r="AG2006" s="46"/>
      <c r="AH2006" s="46"/>
      <c r="AI2006" s="46"/>
      <c r="AJ2006" s="46"/>
    </row>
    <row r="2007" spans="1:3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46"/>
      <c r="AG2007" s="46"/>
      <c r="AH2007" s="46"/>
      <c r="AI2007" s="46"/>
      <c r="AJ2007" s="46"/>
    </row>
    <row r="2008" spans="1:3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46"/>
      <c r="AG2008" s="46"/>
      <c r="AH2008" s="46"/>
      <c r="AI2008" s="46"/>
      <c r="AJ2008" s="46"/>
    </row>
    <row r="2009" spans="1:3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  <c r="AC2009" s="46"/>
      <c r="AD2009" s="46"/>
      <c r="AE2009" s="46"/>
      <c r="AF2009" s="46"/>
      <c r="AG2009" s="46"/>
      <c r="AH2009" s="46"/>
      <c r="AI2009" s="46"/>
      <c r="AJ2009" s="46"/>
    </row>
    <row r="2010" spans="1:3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46"/>
      <c r="AG2010" s="46"/>
      <c r="AH2010" s="46"/>
      <c r="AI2010" s="46"/>
      <c r="AJ2010" s="46"/>
    </row>
    <row r="2011" spans="1:3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46"/>
      <c r="AG2011" s="46"/>
      <c r="AH2011" s="46"/>
      <c r="AI2011" s="46"/>
      <c r="AJ2011" s="46"/>
    </row>
    <row r="2012" spans="1:3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6"/>
    </row>
    <row r="2013" spans="1:3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</row>
    <row r="2014" spans="1:3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  <c r="AC2014" s="46"/>
      <c r="AD2014" s="46"/>
      <c r="AE2014" s="46"/>
      <c r="AF2014" s="46"/>
      <c r="AG2014" s="46"/>
      <c r="AH2014" s="46"/>
      <c r="AI2014" s="46"/>
      <c r="AJ2014" s="46"/>
    </row>
    <row r="2015" spans="1:3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  <c r="AC2015" s="46"/>
      <c r="AD2015" s="46"/>
      <c r="AE2015" s="46"/>
      <c r="AF2015" s="46"/>
      <c r="AG2015" s="46"/>
      <c r="AH2015" s="46"/>
      <c r="AI2015" s="46"/>
      <c r="AJ2015" s="46"/>
    </row>
    <row r="2016" spans="1:3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  <c r="AC2016" s="46"/>
      <c r="AD2016" s="46"/>
      <c r="AE2016" s="46"/>
      <c r="AF2016" s="46"/>
      <c r="AG2016" s="46"/>
      <c r="AH2016" s="46"/>
      <c r="AI2016" s="46"/>
      <c r="AJ2016" s="46"/>
    </row>
    <row r="2017" spans="1:3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  <c r="AA2017" s="46"/>
      <c r="AB2017" s="46"/>
      <c r="AC2017" s="46"/>
      <c r="AD2017" s="46"/>
      <c r="AE2017" s="46"/>
      <c r="AF2017" s="46"/>
      <c r="AG2017" s="46"/>
      <c r="AH2017" s="46"/>
      <c r="AI2017" s="46"/>
      <c r="AJ2017" s="46"/>
    </row>
    <row r="2018" spans="1:3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</row>
    <row r="2019" spans="1:3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  <c r="AC2019" s="46"/>
      <c r="AD2019" s="46"/>
      <c r="AE2019" s="46"/>
      <c r="AF2019" s="46"/>
      <c r="AG2019" s="46"/>
      <c r="AH2019" s="46"/>
      <c r="AI2019" s="46"/>
      <c r="AJ2019" s="46"/>
    </row>
    <row r="2020" spans="1:3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  <c r="AC2020" s="46"/>
      <c r="AD2020" s="46"/>
      <c r="AE2020" s="46"/>
      <c r="AF2020" s="46"/>
      <c r="AG2020" s="46"/>
      <c r="AH2020" s="46"/>
      <c r="AI2020" s="46"/>
      <c r="AJ2020" s="46"/>
    </row>
    <row r="2021" spans="1:3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  <c r="AC2021" s="46"/>
      <c r="AD2021" s="46"/>
      <c r="AE2021" s="46"/>
      <c r="AF2021" s="46"/>
      <c r="AG2021" s="46"/>
      <c r="AH2021" s="46"/>
      <c r="AI2021" s="46"/>
      <c r="AJ2021" s="46"/>
    </row>
    <row r="2022" spans="1:3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6"/>
      <c r="AG2022" s="46"/>
      <c r="AH2022" s="46"/>
      <c r="AI2022" s="46"/>
      <c r="AJ2022" s="46"/>
    </row>
    <row r="2023" spans="1:3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  <c r="AC2023" s="46"/>
      <c r="AD2023" s="46"/>
      <c r="AE2023" s="46"/>
      <c r="AF2023" s="46"/>
      <c r="AG2023" s="46"/>
      <c r="AH2023" s="46"/>
      <c r="AI2023" s="46"/>
      <c r="AJ2023" s="46"/>
    </row>
    <row r="2024" spans="1:3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/>
      <c r="AD2024" s="46"/>
      <c r="AE2024" s="46"/>
      <c r="AF2024" s="46"/>
      <c r="AG2024" s="46"/>
      <c r="AH2024" s="46"/>
      <c r="AI2024" s="46"/>
      <c r="AJ2024" s="46"/>
    </row>
    <row r="2025" spans="1:3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  <c r="AA2025" s="46"/>
      <c r="AB2025" s="46"/>
      <c r="AC2025" s="46"/>
      <c r="AD2025" s="46"/>
      <c r="AE2025" s="46"/>
      <c r="AF2025" s="46"/>
      <c r="AG2025" s="46"/>
      <c r="AH2025" s="46"/>
      <c r="AI2025" s="46"/>
      <c r="AJ2025" s="46"/>
    </row>
    <row r="2026" spans="1:3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  <c r="AC2026" s="46"/>
      <c r="AD2026" s="46"/>
      <c r="AE2026" s="46"/>
      <c r="AF2026" s="46"/>
      <c r="AG2026" s="46"/>
      <c r="AH2026" s="46"/>
      <c r="AI2026" s="46"/>
      <c r="AJ2026" s="46"/>
    </row>
    <row r="2027" spans="1:3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/>
      <c r="AE2027" s="46"/>
      <c r="AF2027" s="46"/>
      <c r="AG2027" s="46"/>
      <c r="AH2027" s="46"/>
      <c r="AI2027" s="46"/>
      <c r="AJ2027" s="46"/>
    </row>
    <row r="2028" spans="1:3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/>
      <c r="AF2028" s="46"/>
      <c r="AG2028" s="46"/>
      <c r="AH2028" s="46"/>
      <c r="AI2028" s="46"/>
      <c r="AJ2028" s="46"/>
    </row>
    <row r="2029" spans="1:3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6"/>
      <c r="AG2029" s="46"/>
      <c r="AH2029" s="46"/>
      <c r="AI2029" s="46"/>
      <c r="AJ2029" s="46"/>
    </row>
    <row r="2030" spans="1:3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  <c r="AC2030" s="46"/>
      <c r="AD2030" s="46"/>
      <c r="AE2030" s="46"/>
      <c r="AF2030" s="46"/>
      <c r="AG2030" s="46"/>
      <c r="AH2030" s="46"/>
      <c r="AI2030" s="46"/>
      <c r="AJ2030" s="46"/>
    </row>
    <row r="2031" spans="1:3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  <c r="AC2031" s="46"/>
      <c r="AD2031" s="46"/>
      <c r="AE2031" s="46"/>
      <c r="AF2031" s="46"/>
      <c r="AG2031" s="46"/>
      <c r="AH2031" s="46"/>
      <c r="AI2031" s="46"/>
      <c r="AJ2031" s="46"/>
    </row>
    <row r="2032" spans="1:3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6"/>
    </row>
    <row r="2033" spans="1:3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  <c r="AC2033" s="46"/>
      <c r="AD2033" s="46"/>
      <c r="AE2033" s="46"/>
      <c r="AF2033" s="46"/>
      <c r="AG2033" s="46"/>
      <c r="AH2033" s="46"/>
      <c r="AI2033" s="46"/>
      <c r="AJ2033" s="46"/>
    </row>
    <row r="2034" spans="1:3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</row>
    <row r="2035" spans="1:3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  <c r="AC2035" s="46"/>
      <c r="AD2035" s="46"/>
      <c r="AE2035" s="46"/>
      <c r="AF2035" s="46"/>
      <c r="AG2035" s="46"/>
      <c r="AH2035" s="46"/>
      <c r="AI2035" s="46"/>
      <c r="AJ2035" s="46"/>
    </row>
    <row r="2036" spans="1:3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  <c r="AC2036" s="46"/>
      <c r="AD2036" s="46"/>
      <c r="AE2036" s="46"/>
      <c r="AF2036" s="46"/>
      <c r="AG2036" s="46"/>
      <c r="AH2036" s="46"/>
      <c r="AI2036" s="46"/>
      <c r="AJ2036" s="46"/>
    </row>
    <row r="2037" spans="1:3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  <c r="AC2037" s="46"/>
      <c r="AD2037" s="46"/>
      <c r="AE2037" s="46"/>
      <c r="AF2037" s="46"/>
      <c r="AG2037" s="46"/>
      <c r="AH2037" s="46"/>
      <c r="AI2037" s="46"/>
      <c r="AJ2037" s="46"/>
    </row>
    <row r="2038" spans="1:3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/>
      <c r="AB2038" s="46"/>
      <c r="AC2038" s="46"/>
      <c r="AD2038" s="46"/>
      <c r="AE2038" s="46"/>
      <c r="AF2038" s="46"/>
      <c r="AG2038" s="46"/>
      <c r="AH2038" s="46"/>
      <c r="AI2038" s="46"/>
      <c r="AJ2038" s="46"/>
    </row>
    <row r="2039" spans="1:3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/>
      <c r="AC2039" s="46"/>
      <c r="AD2039" s="46"/>
      <c r="AE2039" s="46"/>
      <c r="AF2039" s="46"/>
      <c r="AG2039" s="46"/>
      <c r="AH2039" s="46"/>
      <c r="AI2039" s="46"/>
      <c r="AJ2039" s="46"/>
    </row>
    <row r="2040" spans="1:3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  <c r="AA2040" s="46"/>
      <c r="AB2040" s="46"/>
      <c r="AC2040" s="46"/>
      <c r="AD2040" s="46"/>
      <c r="AE2040" s="46"/>
      <c r="AF2040" s="46"/>
      <c r="AG2040" s="46"/>
      <c r="AH2040" s="46"/>
      <c r="AI2040" s="46"/>
      <c r="AJ2040" s="46"/>
    </row>
    <row r="2041" spans="1:3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  <c r="AA2041" s="46"/>
      <c r="AB2041" s="46"/>
      <c r="AC2041" s="46"/>
      <c r="AD2041" s="46"/>
      <c r="AE2041" s="46"/>
      <c r="AF2041" s="46"/>
      <c r="AG2041" s="46"/>
      <c r="AH2041" s="46"/>
      <c r="AI2041" s="46"/>
      <c r="AJ2041" s="46"/>
    </row>
    <row r="2042" spans="1:3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6"/>
      <c r="AG2042" s="46"/>
      <c r="AH2042" s="46"/>
      <c r="AI2042" s="46"/>
      <c r="AJ2042" s="46"/>
    </row>
    <row r="2043" spans="1:3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/>
      <c r="AE2043" s="46"/>
      <c r="AF2043" s="46"/>
      <c r="AG2043" s="46"/>
      <c r="AH2043" s="46"/>
      <c r="AI2043" s="46"/>
      <c r="AJ2043" s="46"/>
    </row>
    <row r="2044" spans="1:3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/>
      <c r="AF2044" s="46"/>
      <c r="AG2044" s="46"/>
      <c r="AH2044" s="46"/>
      <c r="AI2044" s="46"/>
      <c r="AJ2044" s="46"/>
    </row>
    <row r="2045" spans="1:3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  <c r="AA2045" s="46"/>
      <c r="AB2045" s="46"/>
      <c r="AC2045" s="46"/>
      <c r="AD2045" s="46"/>
      <c r="AE2045" s="46"/>
      <c r="AF2045" s="46"/>
      <c r="AG2045" s="46"/>
      <c r="AH2045" s="46"/>
      <c r="AI2045" s="46"/>
      <c r="AJ2045" s="46"/>
    </row>
    <row r="2046" spans="1:3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  <c r="AA2046" s="46"/>
      <c r="AB2046" s="46"/>
      <c r="AC2046" s="46"/>
      <c r="AD2046" s="46"/>
      <c r="AE2046" s="46"/>
      <c r="AF2046" s="46"/>
      <c r="AG2046" s="46"/>
      <c r="AH2046" s="46"/>
      <c r="AI2046" s="46"/>
      <c r="AJ2046" s="46"/>
    </row>
    <row r="2047" spans="1:3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  <c r="AA2047" s="46"/>
      <c r="AB2047" s="46"/>
      <c r="AC2047" s="46"/>
      <c r="AD2047" s="46"/>
      <c r="AE2047" s="46"/>
      <c r="AF2047" s="46"/>
      <c r="AG2047" s="46"/>
      <c r="AH2047" s="46"/>
      <c r="AI2047" s="46"/>
      <c r="AJ2047" s="46"/>
    </row>
    <row r="2048" spans="1:3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  <c r="AA2048" s="46"/>
      <c r="AB2048" s="46"/>
      <c r="AC2048" s="46"/>
      <c r="AD2048" s="46"/>
      <c r="AE2048" s="46"/>
      <c r="AF2048" s="46"/>
      <c r="AG2048" s="46"/>
      <c r="AH2048" s="46"/>
      <c r="AI2048" s="46"/>
      <c r="AJ2048" s="46"/>
    </row>
    <row r="2049" spans="1:3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  <c r="AA2049" s="46"/>
      <c r="AB2049" s="46"/>
      <c r="AC2049" s="46"/>
      <c r="AD2049" s="46"/>
      <c r="AE2049" s="46"/>
      <c r="AF2049" s="46"/>
      <c r="AG2049" s="46"/>
      <c r="AH2049" s="46"/>
      <c r="AI2049" s="46"/>
      <c r="AJ2049" s="46"/>
    </row>
    <row r="2050" spans="1:3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  <c r="AA2050" s="46"/>
      <c r="AB2050" s="46"/>
      <c r="AC2050" s="46"/>
      <c r="AD2050" s="46"/>
      <c r="AE2050" s="46"/>
      <c r="AF2050" s="46"/>
      <c r="AG2050" s="46"/>
      <c r="AH2050" s="46"/>
      <c r="AI2050" s="46"/>
      <c r="AJ2050" s="46"/>
    </row>
    <row r="2051" spans="1:3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  <c r="AA2051" s="46"/>
      <c r="AB2051" s="46"/>
      <c r="AC2051" s="46"/>
      <c r="AD2051" s="46"/>
      <c r="AE2051" s="46"/>
      <c r="AF2051" s="46"/>
      <c r="AG2051" s="46"/>
      <c r="AH2051" s="46"/>
      <c r="AI2051" s="46"/>
      <c r="AJ2051" s="46"/>
    </row>
    <row r="2052" spans="1:3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</row>
    <row r="2053" spans="1:3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</row>
    <row r="2054" spans="1:3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  <c r="AA2054" s="46"/>
      <c r="AB2054" s="46"/>
      <c r="AC2054" s="46"/>
      <c r="AD2054" s="46"/>
      <c r="AE2054" s="46"/>
      <c r="AF2054" s="46"/>
      <c r="AG2054" s="46"/>
      <c r="AH2054" s="46"/>
      <c r="AI2054" s="46"/>
      <c r="AJ2054" s="46"/>
    </row>
    <row r="2055" spans="1:3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</row>
    <row r="2056" spans="1:3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/>
      <c r="AF2056" s="46"/>
      <c r="AG2056" s="46"/>
      <c r="AH2056" s="46"/>
      <c r="AI2056" s="46"/>
      <c r="AJ2056" s="46"/>
    </row>
    <row r="2057" spans="1:3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  <c r="AA2057" s="46"/>
      <c r="AB2057" s="46"/>
      <c r="AC2057" s="46"/>
      <c r="AD2057" s="46"/>
      <c r="AE2057" s="46"/>
      <c r="AF2057" s="46"/>
      <c r="AG2057" s="46"/>
      <c r="AH2057" s="46"/>
      <c r="AI2057" s="46"/>
      <c r="AJ2057" s="46"/>
    </row>
    <row r="2058" spans="1:3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  <c r="AA2058" s="46"/>
      <c r="AB2058" s="46"/>
      <c r="AC2058" s="46"/>
      <c r="AD2058" s="46"/>
      <c r="AE2058" s="46"/>
      <c r="AF2058" s="46"/>
      <c r="AG2058" s="46"/>
      <c r="AH2058" s="46"/>
      <c r="AI2058" s="46"/>
      <c r="AJ2058" s="46"/>
    </row>
    <row r="2059" spans="1:3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  <c r="AA2059" s="46"/>
      <c r="AB2059" s="46"/>
      <c r="AC2059" s="46"/>
      <c r="AD2059" s="46"/>
      <c r="AE2059" s="46"/>
      <c r="AF2059" s="46"/>
      <c r="AG2059" s="46"/>
      <c r="AH2059" s="46"/>
      <c r="AI2059" s="46"/>
      <c r="AJ2059" s="46"/>
    </row>
    <row r="2060" spans="1:3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/>
      <c r="AB2060" s="46"/>
      <c r="AC2060" s="46"/>
      <c r="AD2060" s="46"/>
      <c r="AE2060" s="46"/>
      <c r="AF2060" s="46"/>
      <c r="AG2060" s="46"/>
      <c r="AH2060" s="46"/>
      <c r="AI2060" s="46"/>
      <c r="AJ2060" s="46"/>
    </row>
    <row r="2061" spans="1:3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</row>
    <row r="2062" spans="1:3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</row>
    <row r="2063" spans="1:3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</row>
    <row r="2064" spans="1:3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/>
      <c r="AB2064" s="46"/>
      <c r="AC2064" s="46"/>
      <c r="AD2064" s="46"/>
      <c r="AE2064" s="46"/>
      <c r="AF2064" s="46"/>
      <c r="AG2064" s="46"/>
      <c r="AH2064" s="46"/>
      <c r="AI2064" s="46"/>
      <c r="AJ2064" s="46"/>
    </row>
    <row r="2065" spans="1:3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</row>
    <row r="2066" spans="1:3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</row>
    <row r="2067" spans="1:3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/>
      <c r="AD2067" s="46"/>
      <c r="AE2067" s="46"/>
      <c r="AF2067" s="46"/>
      <c r="AG2067" s="46"/>
      <c r="AH2067" s="46"/>
      <c r="AI2067" s="46"/>
      <c r="AJ2067" s="46"/>
    </row>
    <row r="2068" spans="1:3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</row>
    <row r="2069" spans="1:3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</row>
    <row r="2070" spans="1:3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</row>
    <row r="2071" spans="1:3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</row>
    <row r="2072" spans="1:3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</row>
    <row r="2073" spans="1:3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</row>
    <row r="2074" spans="1:3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</row>
    <row r="2075" spans="1:3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  <c r="AA2075" s="46"/>
      <c r="AB2075" s="46"/>
      <c r="AC2075" s="46"/>
      <c r="AD2075" s="46"/>
      <c r="AE2075" s="46"/>
      <c r="AF2075" s="46"/>
      <c r="AG2075" s="46"/>
      <c r="AH2075" s="46"/>
      <c r="AI2075" s="46"/>
      <c r="AJ2075" s="46"/>
    </row>
    <row r="2076" spans="1:3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  <c r="AA2076" s="46"/>
      <c r="AB2076" s="46"/>
      <c r="AC2076" s="46"/>
      <c r="AD2076" s="46"/>
      <c r="AE2076" s="46"/>
      <c r="AF2076" s="46"/>
      <c r="AG2076" s="46"/>
      <c r="AH2076" s="46"/>
      <c r="AI2076" s="46"/>
      <c r="AJ2076" s="46"/>
    </row>
    <row r="2077" spans="1:3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</row>
    <row r="2078" spans="1:3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  <c r="AA2078" s="46"/>
      <c r="AB2078" s="46"/>
      <c r="AC2078" s="46"/>
      <c r="AD2078" s="46"/>
      <c r="AE2078" s="46"/>
      <c r="AF2078" s="46"/>
      <c r="AG2078" s="46"/>
      <c r="AH2078" s="46"/>
      <c r="AI2078" s="46"/>
      <c r="AJ2078" s="46"/>
    </row>
    <row r="2079" spans="1:3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  <c r="AA2079" s="46"/>
      <c r="AB2079" s="46"/>
      <c r="AC2079" s="46"/>
      <c r="AD2079" s="46"/>
      <c r="AE2079" s="46"/>
      <c r="AF2079" s="46"/>
      <c r="AG2079" s="46"/>
      <c r="AH2079" s="46"/>
      <c r="AI2079" s="46"/>
      <c r="AJ2079" s="46"/>
    </row>
    <row r="2080" spans="1:3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  <c r="AA2080" s="46"/>
      <c r="AB2080" s="46"/>
      <c r="AC2080" s="46"/>
      <c r="AD2080" s="46"/>
      <c r="AE2080" s="46"/>
      <c r="AF2080" s="46"/>
      <c r="AG2080" s="46"/>
      <c r="AH2080" s="46"/>
      <c r="AI2080" s="46"/>
      <c r="AJ2080" s="46"/>
    </row>
    <row r="2081" spans="1:3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</row>
    <row r="2082" spans="1:3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</row>
    <row r="2083" spans="1:3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  <c r="AA2083" s="46"/>
      <c r="AB2083" s="46"/>
      <c r="AC2083" s="46"/>
      <c r="AD2083" s="46"/>
      <c r="AE2083" s="46"/>
      <c r="AF2083" s="46"/>
      <c r="AG2083" s="46"/>
      <c r="AH2083" s="46"/>
      <c r="AI2083" s="46"/>
      <c r="AJ2083" s="46"/>
    </row>
    <row r="2084" spans="1:3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  <c r="AA2084" s="46"/>
      <c r="AB2084" s="46"/>
      <c r="AC2084" s="46"/>
      <c r="AD2084" s="46"/>
      <c r="AE2084" s="46"/>
      <c r="AF2084" s="46"/>
      <c r="AG2084" s="46"/>
      <c r="AH2084" s="46"/>
      <c r="AI2084" s="46"/>
      <c r="AJ2084" s="46"/>
    </row>
    <row r="2085" spans="1:3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  <c r="AA2085" s="46"/>
      <c r="AB2085" s="46"/>
      <c r="AC2085" s="46"/>
      <c r="AD2085" s="46"/>
      <c r="AE2085" s="46"/>
      <c r="AF2085" s="46"/>
      <c r="AG2085" s="46"/>
      <c r="AH2085" s="46"/>
      <c r="AI2085" s="46"/>
      <c r="AJ2085" s="46"/>
    </row>
    <row r="2086" spans="1:3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  <c r="AA2086" s="46"/>
      <c r="AB2086" s="46"/>
      <c r="AC2086" s="46"/>
      <c r="AD2086" s="46"/>
      <c r="AE2086" s="46"/>
      <c r="AF2086" s="46"/>
      <c r="AG2086" s="46"/>
      <c r="AH2086" s="46"/>
      <c r="AI2086" s="46"/>
      <c r="AJ2086" s="46"/>
    </row>
    <row r="2087" spans="1:3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  <c r="AA2087" s="46"/>
      <c r="AB2087" s="46"/>
      <c r="AC2087" s="46"/>
      <c r="AD2087" s="46"/>
      <c r="AE2087" s="46"/>
      <c r="AF2087" s="46"/>
      <c r="AG2087" s="46"/>
      <c r="AH2087" s="46"/>
      <c r="AI2087" s="46"/>
      <c r="AJ2087" s="46"/>
    </row>
    <row r="2088" spans="1:3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/>
      <c r="AC2088" s="46"/>
      <c r="AD2088" s="46"/>
      <c r="AE2088" s="46"/>
      <c r="AF2088" s="46"/>
      <c r="AG2088" s="46"/>
      <c r="AH2088" s="46"/>
      <c r="AI2088" s="46"/>
      <c r="AJ2088" s="46"/>
    </row>
    <row r="2089" spans="1:3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  <c r="AA2089" s="46"/>
      <c r="AB2089" s="46"/>
      <c r="AC2089" s="46"/>
      <c r="AD2089" s="46"/>
      <c r="AE2089" s="46"/>
      <c r="AF2089" s="46"/>
      <c r="AG2089" s="46"/>
      <c r="AH2089" s="46"/>
      <c r="AI2089" s="46"/>
      <c r="AJ2089" s="46"/>
    </row>
    <row r="2090" spans="1:3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  <c r="AA2090" s="46"/>
      <c r="AB2090" s="46"/>
      <c r="AC2090" s="46"/>
      <c r="AD2090" s="46"/>
      <c r="AE2090" s="46"/>
      <c r="AF2090" s="46"/>
      <c r="AG2090" s="46"/>
      <c r="AH2090" s="46"/>
      <c r="AI2090" s="46"/>
      <c r="AJ2090" s="46"/>
    </row>
    <row r="2091" spans="1:3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  <c r="AA2091" s="46"/>
      <c r="AB2091" s="46"/>
      <c r="AC2091" s="46"/>
      <c r="AD2091" s="46"/>
      <c r="AE2091" s="46"/>
      <c r="AF2091" s="46"/>
      <c r="AG2091" s="46"/>
      <c r="AH2091" s="46"/>
      <c r="AI2091" s="46"/>
      <c r="AJ2091" s="46"/>
    </row>
    <row r="2092" spans="1:3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  <c r="AA2092" s="46"/>
      <c r="AB2092" s="46"/>
      <c r="AC2092" s="46"/>
      <c r="AD2092" s="46"/>
      <c r="AE2092" s="46"/>
      <c r="AF2092" s="46"/>
      <c r="AG2092" s="46"/>
      <c r="AH2092" s="46"/>
      <c r="AI2092" s="46"/>
      <c r="AJ2092" s="46"/>
    </row>
    <row r="2093" spans="1:3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  <c r="AA2093" s="46"/>
      <c r="AB2093" s="46"/>
      <c r="AC2093" s="46"/>
      <c r="AD2093" s="46"/>
      <c r="AE2093" s="46"/>
      <c r="AF2093" s="46"/>
      <c r="AG2093" s="46"/>
      <c r="AH2093" s="46"/>
      <c r="AI2093" s="46"/>
      <c r="AJ2093" s="46"/>
    </row>
    <row r="2094" spans="1:3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  <c r="AA2094" s="46"/>
      <c r="AB2094" s="46"/>
      <c r="AC2094" s="46"/>
      <c r="AD2094" s="46"/>
      <c r="AE2094" s="46"/>
      <c r="AF2094" s="46"/>
      <c r="AG2094" s="46"/>
      <c r="AH2094" s="46"/>
      <c r="AI2094" s="46"/>
      <c r="AJ2094" s="46"/>
    </row>
    <row r="2095" spans="1:3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  <c r="AA2095" s="46"/>
      <c r="AB2095" s="46"/>
      <c r="AC2095" s="46"/>
      <c r="AD2095" s="46"/>
      <c r="AE2095" s="46"/>
      <c r="AF2095" s="46"/>
      <c r="AG2095" s="46"/>
      <c r="AH2095" s="46"/>
      <c r="AI2095" s="46"/>
      <c r="AJ2095" s="46"/>
    </row>
    <row r="2096" spans="1:3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  <c r="AA2096" s="46"/>
      <c r="AB2096" s="46"/>
      <c r="AC2096" s="46"/>
      <c r="AD2096" s="46"/>
      <c r="AE2096" s="46"/>
      <c r="AF2096" s="46"/>
      <c r="AG2096" s="46"/>
      <c r="AH2096" s="46"/>
      <c r="AI2096" s="46"/>
      <c r="AJ2096" s="46"/>
    </row>
    <row r="2097" spans="1:3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  <c r="AA2097" s="46"/>
      <c r="AB2097" s="46"/>
      <c r="AC2097" s="46"/>
      <c r="AD2097" s="46"/>
      <c r="AE2097" s="46"/>
      <c r="AF2097" s="46"/>
      <c r="AG2097" s="46"/>
      <c r="AH2097" s="46"/>
      <c r="AI2097" s="46"/>
      <c r="AJ2097" s="46"/>
    </row>
    <row r="2098" spans="1:3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/>
      <c r="AB2098" s="46"/>
      <c r="AC2098" s="46"/>
      <c r="AD2098" s="46"/>
      <c r="AE2098" s="46"/>
      <c r="AF2098" s="46"/>
      <c r="AG2098" s="46"/>
      <c r="AH2098" s="46"/>
      <c r="AI2098" s="46"/>
      <c r="AJ2098" s="46"/>
    </row>
    <row r="2099" spans="1:3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  <c r="AA2099" s="46"/>
      <c r="AB2099" s="46"/>
      <c r="AC2099" s="46"/>
      <c r="AD2099" s="46"/>
      <c r="AE2099" s="46"/>
      <c r="AF2099" s="46"/>
      <c r="AG2099" s="46"/>
      <c r="AH2099" s="46"/>
      <c r="AI2099" s="46"/>
      <c r="AJ2099" s="46"/>
    </row>
    <row r="2100" spans="1:3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  <c r="AA2100" s="46"/>
      <c r="AB2100" s="46"/>
      <c r="AC2100" s="46"/>
      <c r="AD2100" s="46"/>
      <c r="AE2100" s="46"/>
      <c r="AF2100" s="46"/>
      <c r="AG2100" s="46"/>
      <c r="AH2100" s="46"/>
      <c r="AI2100" s="46"/>
      <c r="AJ2100" s="46"/>
    </row>
    <row r="2101" spans="1:3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  <c r="AA2101" s="46"/>
      <c r="AB2101" s="46"/>
      <c r="AC2101" s="46"/>
      <c r="AD2101" s="46"/>
      <c r="AE2101" s="46"/>
      <c r="AF2101" s="46"/>
      <c r="AG2101" s="46"/>
      <c r="AH2101" s="46"/>
      <c r="AI2101" s="46"/>
      <c r="AJ2101" s="46"/>
    </row>
    <row r="2102" spans="1:3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  <c r="AA2102" s="46"/>
      <c r="AB2102" s="46"/>
      <c r="AC2102" s="46"/>
      <c r="AD2102" s="46"/>
      <c r="AE2102" s="46"/>
      <c r="AF2102" s="46"/>
      <c r="AG2102" s="46"/>
      <c r="AH2102" s="46"/>
      <c r="AI2102" s="46"/>
      <c r="AJ2102" s="46"/>
    </row>
    <row r="2103" spans="1:3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  <c r="AA2103" s="46"/>
      <c r="AB2103" s="46"/>
      <c r="AC2103" s="46"/>
      <c r="AD2103" s="46"/>
      <c r="AE2103" s="46"/>
      <c r="AF2103" s="46"/>
      <c r="AG2103" s="46"/>
      <c r="AH2103" s="46"/>
      <c r="AI2103" s="46"/>
      <c r="AJ2103" s="46"/>
    </row>
    <row r="2104" spans="1:3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  <c r="AA2104" s="46"/>
      <c r="AB2104" s="46"/>
      <c r="AC2104" s="46"/>
      <c r="AD2104" s="46"/>
      <c r="AE2104" s="46"/>
      <c r="AF2104" s="46"/>
      <c r="AG2104" s="46"/>
      <c r="AH2104" s="46"/>
      <c r="AI2104" s="46"/>
      <c r="AJ2104" s="46"/>
    </row>
    <row r="2105" spans="1:3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  <c r="AA2105" s="46"/>
      <c r="AB2105" s="46"/>
      <c r="AC2105" s="46"/>
      <c r="AD2105" s="46"/>
      <c r="AE2105" s="46"/>
      <c r="AF2105" s="46"/>
      <c r="AG2105" s="46"/>
      <c r="AH2105" s="46"/>
      <c r="AI2105" s="46"/>
      <c r="AJ2105" s="46"/>
    </row>
    <row r="2106" spans="1:3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  <c r="AA2106" s="46"/>
      <c r="AB2106" s="46"/>
      <c r="AC2106" s="46"/>
      <c r="AD2106" s="46"/>
      <c r="AE2106" s="46"/>
      <c r="AF2106" s="46"/>
      <c r="AG2106" s="46"/>
      <c r="AH2106" s="46"/>
      <c r="AI2106" s="46"/>
      <c r="AJ2106" s="46"/>
    </row>
    <row r="2107" spans="1:3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  <c r="AA2107" s="46"/>
      <c r="AB2107" s="46"/>
      <c r="AC2107" s="46"/>
      <c r="AD2107" s="46"/>
      <c r="AE2107" s="46"/>
      <c r="AF2107" s="46"/>
      <c r="AG2107" s="46"/>
      <c r="AH2107" s="46"/>
      <c r="AI2107" s="46"/>
      <c r="AJ2107" s="46"/>
    </row>
    <row r="2108" spans="1:3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  <c r="AA2108" s="46"/>
      <c r="AB2108" s="46"/>
      <c r="AC2108" s="46"/>
      <c r="AD2108" s="46"/>
      <c r="AE2108" s="46"/>
      <c r="AF2108" s="46"/>
      <c r="AG2108" s="46"/>
      <c r="AH2108" s="46"/>
      <c r="AI2108" s="46"/>
      <c r="AJ2108" s="46"/>
    </row>
    <row r="2109" spans="1:3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  <c r="AA2109" s="46"/>
      <c r="AB2109" s="46"/>
      <c r="AC2109" s="46"/>
      <c r="AD2109" s="46"/>
      <c r="AE2109" s="46"/>
      <c r="AF2109" s="46"/>
      <c r="AG2109" s="46"/>
      <c r="AH2109" s="46"/>
      <c r="AI2109" s="46"/>
      <c r="AJ2109" s="46"/>
    </row>
    <row r="2110" spans="1:3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  <c r="AA2110" s="46"/>
      <c r="AB2110" s="46"/>
      <c r="AC2110" s="46"/>
      <c r="AD2110" s="46"/>
      <c r="AE2110" s="46"/>
      <c r="AF2110" s="46"/>
      <c r="AG2110" s="46"/>
      <c r="AH2110" s="46"/>
      <c r="AI2110" s="46"/>
      <c r="AJ2110" s="46"/>
    </row>
    <row r="2111" spans="1:3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  <c r="AA2111" s="46"/>
      <c r="AB2111" s="46"/>
      <c r="AC2111" s="46"/>
      <c r="AD2111" s="46"/>
      <c r="AE2111" s="46"/>
      <c r="AF2111" s="46"/>
      <c r="AG2111" s="46"/>
      <c r="AH2111" s="46"/>
      <c r="AI2111" s="46"/>
      <c r="AJ2111" s="46"/>
    </row>
    <row r="2112" spans="1:3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  <c r="AA2112" s="46"/>
      <c r="AB2112" s="46"/>
      <c r="AC2112" s="46"/>
      <c r="AD2112" s="46"/>
      <c r="AE2112" s="46"/>
      <c r="AF2112" s="46"/>
      <c r="AG2112" s="46"/>
      <c r="AH2112" s="46"/>
      <c r="AI2112" s="46"/>
      <c r="AJ2112" s="46"/>
    </row>
    <row r="2113" spans="1:3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  <c r="AA2113" s="46"/>
      <c r="AB2113" s="46"/>
      <c r="AC2113" s="46"/>
      <c r="AD2113" s="46"/>
      <c r="AE2113" s="46"/>
      <c r="AF2113" s="46"/>
      <c r="AG2113" s="46"/>
      <c r="AH2113" s="46"/>
      <c r="AI2113" s="46"/>
      <c r="AJ2113" s="46"/>
    </row>
    <row r="2114" spans="1:3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  <c r="AA2114" s="46"/>
      <c r="AB2114" s="46"/>
      <c r="AC2114" s="46"/>
      <c r="AD2114" s="46"/>
      <c r="AE2114" s="46"/>
      <c r="AF2114" s="46"/>
      <c r="AG2114" s="46"/>
      <c r="AH2114" s="46"/>
      <c r="AI2114" s="46"/>
      <c r="AJ2114" s="46"/>
    </row>
    <row r="2115" spans="1:3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  <c r="AA2115" s="46"/>
      <c r="AB2115" s="46"/>
      <c r="AC2115" s="46"/>
      <c r="AD2115" s="46"/>
      <c r="AE2115" s="46"/>
      <c r="AF2115" s="46"/>
      <c r="AG2115" s="46"/>
      <c r="AH2115" s="46"/>
      <c r="AI2115" s="46"/>
      <c r="AJ2115" s="46"/>
    </row>
    <row r="2116" spans="1:3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  <c r="AA2116" s="46"/>
      <c r="AB2116" s="46"/>
      <c r="AC2116" s="46"/>
      <c r="AD2116" s="46"/>
      <c r="AE2116" s="46"/>
      <c r="AF2116" s="46"/>
      <c r="AG2116" s="46"/>
      <c r="AH2116" s="46"/>
      <c r="AI2116" s="46"/>
      <c r="AJ2116" s="46"/>
    </row>
    <row r="2117" spans="1:3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  <c r="AA2117" s="46"/>
      <c r="AB2117" s="46"/>
      <c r="AC2117" s="46"/>
      <c r="AD2117" s="46"/>
      <c r="AE2117" s="46"/>
      <c r="AF2117" s="46"/>
      <c r="AG2117" s="46"/>
      <c r="AH2117" s="46"/>
      <c r="AI2117" s="46"/>
      <c r="AJ2117" s="46"/>
    </row>
    <row r="2118" spans="1:3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  <c r="AA2118" s="46"/>
      <c r="AB2118" s="46"/>
      <c r="AC2118" s="46"/>
      <c r="AD2118" s="46"/>
      <c r="AE2118" s="46"/>
      <c r="AF2118" s="46"/>
      <c r="AG2118" s="46"/>
      <c r="AH2118" s="46"/>
      <c r="AI2118" s="46"/>
      <c r="AJ2118" s="46"/>
    </row>
    <row r="2119" spans="1:3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  <c r="AA2119" s="46"/>
      <c r="AB2119" s="46"/>
      <c r="AC2119" s="46"/>
      <c r="AD2119" s="46"/>
      <c r="AE2119" s="46"/>
      <c r="AF2119" s="46"/>
      <c r="AG2119" s="46"/>
      <c r="AH2119" s="46"/>
      <c r="AI2119" s="46"/>
      <c r="AJ2119" s="46"/>
    </row>
    <row r="2120" spans="1:3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  <c r="AA2120" s="46"/>
      <c r="AB2120" s="46"/>
      <c r="AC2120" s="46"/>
      <c r="AD2120" s="46"/>
      <c r="AE2120" s="46"/>
      <c r="AF2120" s="46"/>
      <c r="AG2120" s="46"/>
      <c r="AH2120" s="46"/>
      <c r="AI2120" s="46"/>
      <c r="AJ2120" s="46"/>
    </row>
    <row r="2121" spans="1:3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  <c r="AA2121" s="46"/>
      <c r="AB2121" s="46"/>
      <c r="AC2121" s="46"/>
      <c r="AD2121" s="46"/>
      <c r="AE2121" s="46"/>
      <c r="AF2121" s="46"/>
      <c r="AG2121" s="46"/>
      <c r="AH2121" s="46"/>
      <c r="AI2121" s="46"/>
      <c r="AJ2121" s="46"/>
    </row>
    <row r="2122" spans="1:3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  <c r="AA2122" s="46"/>
      <c r="AB2122" s="46"/>
      <c r="AC2122" s="46"/>
      <c r="AD2122" s="46"/>
      <c r="AE2122" s="46"/>
      <c r="AF2122" s="46"/>
      <c r="AG2122" s="46"/>
      <c r="AH2122" s="46"/>
      <c r="AI2122" s="46"/>
      <c r="AJ2122" s="46"/>
    </row>
    <row r="2123" spans="1:3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  <c r="AA2123" s="46"/>
      <c r="AB2123" s="46"/>
      <c r="AC2123" s="46"/>
      <c r="AD2123" s="46"/>
      <c r="AE2123" s="46"/>
      <c r="AF2123" s="46"/>
      <c r="AG2123" s="46"/>
      <c r="AH2123" s="46"/>
      <c r="AI2123" s="46"/>
      <c r="AJ2123" s="46"/>
    </row>
    <row r="2124" spans="1:3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  <c r="AA2124" s="46"/>
      <c r="AB2124" s="46"/>
      <c r="AC2124" s="46"/>
      <c r="AD2124" s="46"/>
      <c r="AE2124" s="46"/>
      <c r="AF2124" s="46"/>
      <c r="AG2124" s="46"/>
      <c r="AH2124" s="46"/>
      <c r="AI2124" s="46"/>
      <c r="AJ2124" s="46"/>
    </row>
    <row r="2125" spans="1:3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  <c r="AA2125" s="46"/>
      <c r="AB2125" s="46"/>
      <c r="AC2125" s="46"/>
      <c r="AD2125" s="46"/>
      <c r="AE2125" s="46"/>
      <c r="AF2125" s="46"/>
      <c r="AG2125" s="46"/>
      <c r="AH2125" s="46"/>
      <c r="AI2125" s="46"/>
      <c r="AJ2125" s="46"/>
    </row>
    <row r="2126" spans="1:3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  <c r="AA2126" s="46"/>
      <c r="AB2126" s="46"/>
      <c r="AC2126" s="46"/>
      <c r="AD2126" s="46"/>
      <c r="AE2126" s="46"/>
      <c r="AF2126" s="46"/>
      <c r="AG2126" s="46"/>
      <c r="AH2126" s="46"/>
      <c r="AI2126" s="46"/>
      <c r="AJ2126" s="46"/>
    </row>
    <row r="2127" spans="1:3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  <c r="AA2127" s="46"/>
      <c r="AB2127" s="46"/>
      <c r="AC2127" s="46"/>
      <c r="AD2127" s="46"/>
      <c r="AE2127" s="46"/>
      <c r="AF2127" s="46"/>
      <c r="AG2127" s="46"/>
      <c r="AH2127" s="46"/>
      <c r="AI2127" s="46"/>
      <c r="AJ2127" s="46"/>
    </row>
    <row r="2128" spans="1:3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  <c r="AA2128" s="46"/>
      <c r="AB2128" s="46"/>
      <c r="AC2128" s="46"/>
      <c r="AD2128" s="46"/>
      <c r="AE2128" s="46"/>
      <c r="AF2128" s="46"/>
      <c r="AG2128" s="46"/>
      <c r="AH2128" s="46"/>
      <c r="AI2128" s="46"/>
      <c r="AJ2128" s="46"/>
    </row>
    <row r="2129" spans="1:3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  <c r="AA2129" s="46"/>
      <c r="AB2129" s="46"/>
      <c r="AC2129" s="46"/>
      <c r="AD2129" s="46"/>
      <c r="AE2129" s="46"/>
      <c r="AF2129" s="46"/>
      <c r="AG2129" s="46"/>
      <c r="AH2129" s="46"/>
      <c r="AI2129" s="46"/>
      <c r="AJ2129" s="46"/>
    </row>
    <row r="2130" spans="1:3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  <c r="AA2130" s="46"/>
      <c r="AB2130" s="46"/>
      <c r="AC2130" s="46"/>
      <c r="AD2130" s="46"/>
      <c r="AE2130" s="46"/>
      <c r="AF2130" s="46"/>
      <c r="AG2130" s="46"/>
      <c r="AH2130" s="46"/>
      <c r="AI2130" s="46"/>
      <c r="AJ2130" s="46"/>
    </row>
    <row r="2131" spans="1:3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  <c r="AA2131" s="46"/>
      <c r="AB2131" s="46"/>
      <c r="AC2131" s="46"/>
      <c r="AD2131" s="46"/>
      <c r="AE2131" s="46"/>
      <c r="AF2131" s="46"/>
      <c r="AG2131" s="46"/>
      <c r="AH2131" s="46"/>
      <c r="AI2131" s="46"/>
      <c r="AJ2131" s="46"/>
    </row>
    <row r="2132" spans="1:3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  <c r="AA2132" s="46"/>
      <c r="AB2132" s="46"/>
      <c r="AC2132" s="46"/>
      <c r="AD2132" s="46"/>
      <c r="AE2132" s="46"/>
      <c r="AF2132" s="46"/>
      <c r="AG2132" s="46"/>
      <c r="AH2132" s="46"/>
      <c r="AI2132" s="46"/>
      <c r="AJ2132" s="46"/>
    </row>
    <row r="2133" spans="1:3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  <c r="AA2133" s="46"/>
      <c r="AB2133" s="46"/>
      <c r="AC2133" s="46"/>
      <c r="AD2133" s="46"/>
      <c r="AE2133" s="46"/>
      <c r="AF2133" s="46"/>
      <c r="AG2133" s="46"/>
      <c r="AH2133" s="46"/>
      <c r="AI2133" s="46"/>
      <c r="AJ2133" s="46"/>
    </row>
    <row r="2134" spans="1:3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  <c r="AA2134" s="46"/>
      <c r="AB2134" s="46"/>
      <c r="AC2134" s="46"/>
      <c r="AD2134" s="46"/>
      <c r="AE2134" s="46"/>
      <c r="AF2134" s="46"/>
      <c r="AG2134" s="46"/>
      <c r="AH2134" s="46"/>
      <c r="AI2134" s="46"/>
      <c r="AJ2134" s="46"/>
    </row>
    <row r="2135" spans="1:3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  <c r="AA2135" s="46"/>
      <c r="AB2135" s="46"/>
      <c r="AC2135" s="46"/>
      <c r="AD2135" s="46"/>
      <c r="AE2135" s="46"/>
      <c r="AF2135" s="46"/>
      <c r="AG2135" s="46"/>
      <c r="AH2135" s="46"/>
      <c r="AI2135" s="46"/>
      <c r="AJ2135" s="46"/>
    </row>
    <row r="2136" spans="1:3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  <c r="AA2136" s="46"/>
      <c r="AB2136" s="46"/>
      <c r="AC2136" s="46"/>
      <c r="AD2136" s="46"/>
      <c r="AE2136" s="46"/>
      <c r="AF2136" s="46"/>
      <c r="AG2136" s="46"/>
      <c r="AH2136" s="46"/>
      <c r="AI2136" s="46"/>
      <c r="AJ2136" s="46"/>
    </row>
    <row r="2137" spans="1:3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  <c r="AA2137" s="46"/>
      <c r="AB2137" s="46"/>
      <c r="AC2137" s="46"/>
      <c r="AD2137" s="46"/>
      <c r="AE2137" s="46"/>
      <c r="AF2137" s="46"/>
      <c r="AG2137" s="46"/>
      <c r="AH2137" s="46"/>
      <c r="AI2137" s="46"/>
      <c r="AJ2137" s="46"/>
    </row>
    <row r="2138" spans="1:3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  <c r="AA2138" s="46"/>
      <c r="AB2138" s="46"/>
      <c r="AC2138" s="46"/>
      <c r="AD2138" s="46"/>
      <c r="AE2138" s="46"/>
      <c r="AF2138" s="46"/>
      <c r="AG2138" s="46"/>
      <c r="AH2138" s="46"/>
      <c r="AI2138" s="46"/>
      <c r="AJ2138" s="46"/>
    </row>
    <row r="2139" spans="1:3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  <c r="AA2139" s="46"/>
      <c r="AB2139" s="46"/>
      <c r="AC2139" s="46"/>
      <c r="AD2139" s="46"/>
      <c r="AE2139" s="46"/>
      <c r="AF2139" s="46"/>
      <c r="AG2139" s="46"/>
      <c r="AH2139" s="46"/>
      <c r="AI2139" s="46"/>
      <c r="AJ2139" s="46"/>
    </row>
    <row r="2140" spans="1:3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  <c r="AA2140" s="46"/>
      <c r="AB2140" s="46"/>
      <c r="AC2140" s="46"/>
      <c r="AD2140" s="46"/>
      <c r="AE2140" s="46"/>
      <c r="AF2140" s="46"/>
      <c r="AG2140" s="46"/>
      <c r="AH2140" s="46"/>
      <c r="AI2140" s="46"/>
      <c r="AJ2140" s="46"/>
    </row>
    <row r="2141" spans="1:3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  <c r="AA2141" s="46"/>
      <c r="AB2141" s="46"/>
      <c r="AC2141" s="46"/>
      <c r="AD2141" s="46"/>
      <c r="AE2141" s="46"/>
      <c r="AF2141" s="46"/>
      <c r="AG2141" s="46"/>
      <c r="AH2141" s="46"/>
      <c r="AI2141" s="46"/>
      <c r="AJ2141" s="46"/>
    </row>
    <row r="2142" spans="1:3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  <c r="AA2142" s="46"/>
      <c r="AB2142" s="46"/>
      <c r="AC2142" s="46"/>
      <c r="AD2142" s="46"/>
      <c r="AE2142" s="46"/>
      <c r="AF2142" s="46"/>
      <c r="AG2142" s="46"/>
      <c r="AH2142" s="46"/>
      <c r="AI2142" s="46"/>
      <c r="AJ2142" s="46"/>
    </row>
    <row r="2143" spans="1:3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  <c r="AA2143" s="46"/>
      <c r="AB2143" s="46"/>
      <c r="AC2143" s="46"/>
      <c r="AD2143" s="46"/>
      <c r="AE2143" s="46"/>
      <c r="AF2143" s="46"/>
      <c r="AG2143" s="46"/>
      <c r="AH2143" s="46"/>
      <c r="AI2143" s="46"/>
      <c r="AJ2143" s="46"/>
    </row>
    <row r="2144" spans="1:3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  <c r="AA2144" s="46"/>
      <c r="AB2144" s="46"/>
      <c r="AC2144" s="46"/>
      <c r="AD2144" s="46"/>
      <c r="AE2144" s="46"/>
      <c r="AF2144" s="46"/>
      <c r="AG2144" s="46"/>
      <c r="AH2144" s="46"/>
      <c r="AI2144" s="46"/>
      <c r="AJ2144" s="46"/>
    </row>
    <row r="2145" spans="1:3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  <c r="AA2145" s="46"/>
      <c r="AB2145" s="46"/>
      <c r="AC2145" s="46"/>
      <c r="AD2145" s="46"/>
      <c r="AE2145" s="46"/>
      <c r="AF2145" s="46"/>
      <c r="AG2145" s="46"/>
      <c r="AH2145" s="46"/>
      <c r="AI2145" s="46"/>
      <c r="AJ2145" s="46"/>
    </row>
    <row r="2146" spans="1:3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  <c r="AA2146" s="46"/>
      <c r="AB2146" s="46"/>
      <c r="AC2146" s="46"/>
      <c r="AD2146" s="46"/>
      <c r="AE2146" s="46"/>
      <c r="AF2146" s="46"/>
      <c r="AG2146" s="46"/>
      <c r="AH2146" s="46"/>
      <c r="AI2146" s="46"/>
      <c r="AJ2146" s="46"/>
    </row>
    <row r="2147" spans="1:3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  <c r="AA2147" s="46"/>
      <c r="AB2147" s="46"/>
      <c r="AC2147" s="46"/>
      <c r="AD2147" s="46"/>
      <c r="AE2147" s="46"/>
      <c r="AF2147" s="46"/>
      <c r="AG2147" s="46"/>
      <c r="AH2147" s="46"/>
      <c r="AI2147" s="46"/>
      <c r="AJ2147" s="46"/>
    </row>
    <row r="2148" spans="1:3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  <c r="AA2148" s="46"/>
      <c r="AB2148" s="46"/>
      <c r="AC2148" s="46"/>
      <c r="AD2148" s="46"/>
      <c r="AE2148" s="46"/>
      <c r="AF2148" s="46"/>
      <c r="AG2148" s="46"/>
      <c r="AH2148" s="46"/>
      <c r="AI2148" s="46"/>
      <c r="AJ2148" s="46"/>
    </row>
    <row r="2149" spans="1:3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  <c r="AA2149" s="46"/>
      <c r="AB2149" s="46"/>
      <c r="AC2149" s="46"/>
      <c r="AD2149" s="46"/>
      <c r="AE2149" s="46"/>
      <c r="AF2149" s="46"/>
      <c r="AG2149" s="46"/>
      <c r="AH2149" s="46"/>
      <c r="AI2149" s="46"/>
      <c r="AJ2149" s="46"/>
    </row>
    <row r="2150" spans="1:3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  <c r="AA2150" s="46"/>
      <c r="AB2150" s="46"/>
      <c r="AC2150" s="46"/>
      <c r="AD2150" s="46"/>
      <c r="AE2150" s="46"/>
      <c r="AF2150" s="46"/>
      <c r="AG2150" s="46"/>
      <c r="AH2150" s="46"/>
      <c r="AI2150" s="46"/>
      <c r="AJ2150" s="46"/>
    </row>
    <row r="2151" spans="1:3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  <c r="AA2151" s="46"/>
      <c r="AB2151" s="46"/>
      <c r="AC2151" s="46"/>
      <c r="AD2151" s="46"/>
      <c r="AE2151" s="46"/>
      <c r="AF2151" s="46"/>
      <c r="AG2151" s="46"/>
      <c r="AH2151" s="46"/>
      <c r="AI2151" s="46"/>
      <c r="AJ2151" s="46"/>
    </row>
    <row r="2152" spans="1:3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  <c r="AA2152" s="46"/>
      <c r="AB2152" s="46"/>
      <c r="AC2152" s="46"/>
      <c r="AD2152" s="46"/>
      <c r="AE2152" s="46"/>
      <c r="AF2152" s="46"/>
      <c r="AG2152" s="46"/>
      <c r="AH2152" s="46"/>
      <c r="AI2152" s="46"/>
      <c r="AJ2152" s="46"/>
    </row>
    <row r="2153" spans="1:3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  <c r="AA2153" s="46"/>
      <c r="AB2153" s="46"/>
      <c r="AC2153" s="46"/>
      <c r="AD2153" s="46"/>
      <c r="AE2153" s="46"/>
      <c r="AF2153" s="46"/>
      <c r="AG2153" s="46"/>
      <c r="AH2153" s="46"/>
      <c r="AI2153" s="46"/>
      <c r="AJ2153" s="46"/>
    </row>
    <row r="2154" spans="1:3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  <c r="AA2154" s="46"/>
      <c r="AB2154" s="46"/>
      <c r="AC2154" s="46"/>
      <c r="AD2154" s="46"/>
      <c r="AE2154" s="46"/>
      <c r="AF2154" s="46"/>
      <c r="AG2154" s="46"/>
      <c r="AH2154" s="46"/>
      <c r="AI2154" s="46"/>
      <c r="AJ2154" s="46"/>
    </row>
    <row r="2155" spans="1:3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  <c r="AA2155" s="46"/>
      <c r="AB2155" s="46"/>
      <c r="AC2155" s="46"/>
      <c r="AD2155" s="46"/>
      <c r="AE2155" s="46"/>
      <c r="AF2155" s="46"/>
      <c r="AG2155" s="46"/>
      <c r="AH2155" s="46"/>
      <c r="AI2155" s="46"/>
      <c r="AJ2155" s="46"/>
    </row>
    <row r="2156" spans="1:3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  <c r="AA2156" s="46"/>
      <c r="AB2156" s="46"/>
      <c r="AC2156" s="46"/>
      <c r="AD2156" s="46"/>
      <c r="AE2156" s="46"/>
      <c r="AF2156" s="46"/>
      <c r="AG2156" s="46"/>
      <c r="AH2156" s="46"/>
      <c r="AI2156" s="46"/>
      <c r="AJ2156" s="46"/>
    </row>
    <row r="2157" spans="1:3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  <c r="AA2157" s="46"/>
      <c r="AB2157" s="46"/>
      <c r="AC2157" s="46"/>
      <c r="AD2157" s="46"/>
      <c r="AE2157" s="46"/>
      <c r="AF2157" s="46"/>
      <c r="AG2157" s="46"/>
      <c r="AH2157" s="46"/>
      <c r="AI2157" s="46"/>
      <c r="AJ2157" s="46"/>
    </row>
    <row r="2158" spans="1:3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  <c r="AA2158" s="46"/>
      <c r="AB2158" s="46"/>
      <c r="AC2158" s="46"/>
      <c r="AD2158" s="46"/>
      <c r="AE2158" s="46"/>
      <c r="AF2158" s="46"/>
      <c r="AG2158" s="46"/>
      <c r="AH2158" s="46"/>
      <c r="AI2158" s="46"/>
      <c r="AJ2158" s="46"/>
    </row>
    <row r="2159" spans="1:3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  <c r="AA2159" s="46"/>
      <c r="AB2159" s="46"/>
      <c r="AC2159" s="46"/>
      <c r="AD2159" s="46"/>
      <c r="AE2159" s="46"/>
      <c r="AF2159" s="46"/>
      <c r="AG2159" s="46"/>
      <c r="AH2159" s="46"/>
      <c r="AI2159" s="46"/>
      <c r="AJ2159" s="46"/>
    </row>
    <row r="2160" spans="1:3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  <c r="AA2160" s="46"/>
      <c r="AB2160" s="46"/>
      <c r="AC2160" s="46"/>
      <c r="AD2160" s="46"/>
      <c r="AE2160" s="46"/>
      <c r="AF2160" s="46"/>
      <c r="AG2160" s="46"/>
      <c r="AH2160" s="46"/>
      <c r="AI2160" s="46"/>
      <c r="AJ2160" s="46"/>
    </row>
    <row r="2161" spans="1:3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  <c r="AA2161" s="46"/>
      <c r="AB2161" s="46"/>
      <c r="AC2161" s="46"/>
      <c r="AD2161" s="46"/>
      <c r="AE2161" s="46"/>
      <c r="AF2161" s="46"/>
      <c r="AG2161" s="46"/>
      <c r="AH2161" s="46"/>
      <c r="AI2161" s="46"/>
      <c r="AJ2161" s="46"/>
    </row>
    <row r="2162" spans="1:3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  <c r="AA2162" s="46"/>
      <c r="AB2162" s="46"/>
      <c r="AC2162" s="46"/>
      <c r="AD2162" s="46"/>
      <c r="AE2162" s="46"/>
      <c r="AF2162" s="46"/>
      <c r="AG2162" s="46"/>
      <c r="AH2162" s="46"/>
      <c r="AI2162" s="46"/>
      <c r="AJ2162" s="46"/>
    </row>
    <row r="2163" spans="1:3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  <c r="AA2163" s="46"/>
      <c r="AB2163" s="46"/>
      <c r="AC2163" s="46"/>
      <c r="AD2163" s="46"/>
      <c r="AE2163" s="46"/>
      <c r="AF2163" s="46"/>
      <c r="AG2163" s="46"/>
      <c r="AH2163" s="46"/>
      <c r="AI2163" s="46"/>
      <c r="AJ2163" s="46"/>
    </row>
    <row r="2164" spans="1:3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  <c r="AA2164" s="46"/>
      <c r="AB2164" s="46"/>
      <c r="AC2164" s="46"/>
      <c r="AD2164" s="46"/>
      <c r="AE2164" s="46"/>
      <c r="AF2164" s="46"/>
      <c r="AG2164" s="46"/>
      <c r="AH2164" s="46"/>
      <c r="AI2164" s="46"/>
      <c r="AJ2164" s="46"/>
    </row>
    <row r="2165" spans="1:3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  <c r="AA2165" s="46"/>
      <c r="AB2165" s="46"/>
      <c r="AC2165" s="46"/>
      <c r="AD2165" s="46"/>
      <c r="AE2165" s="46"/>
      <c r="AF2165" s="46"/>
      <c r="AG2165" s="46"/>
      <c r="AH2165" s="46"/>
      <c r="AI2165" s="46"/>
      <c r="AJ2165" s="46"/>
    </row>
    <row r="2166" spans="1:3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  <c r="AA2166" s="46"/>
      <c r="AB2166" s="46"/>
      <c r="AC2166" s="46"/>
      <c r="AD2166" s="46"/>
      <c r="AE2166" s="46"/>
      <c r="AF2166" s="46"/>
      <c r="AG2166" s="46"/>
      <c r="AH2166" s="46"/>
      <c r="AI2166" s="46"/>
      <c r="AJ2166" s="46"/>
    </row>
    <row r="2167" spans="1:3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  <c r="AA2167" s="46"/>
      <c r="AB2167" s="46"/>
      <c r="AC2167" s="46"/>
      <c r="AD2167" s="46"/>
      <c r="AE2167" s="46"/>
      <c r="AF2167" s="46"/>
      <c r="AG2167" s="46"/>
      <c r="AH2167" s="46"/>
      <c r="AI2167" s="46"/>
      <c r="AJ2167" s="46"/>
    </row>
    <row r="2168" spans="1:3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  <c r="AA2168" s="46"/>
      <c r="AB2168" s="46"/>
      <c r="AC2168" s="46"/>
      <c r="AD2168" s="46"/>
      <c r="AE2168" s="46"/>
      <c r="AF2168" s="46"/>
      <c r="AG2168" s="46"/>
      <c r="AH2168" s="46"/>
      <c r="AI2168" s="46"/>
      <c r="AJ2168" s="46"/>
    </row>
    <row r="2169" spans="1:3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  <c r="AA2169" s="46"/>
      <c r="AB2169" s="46"/>
      <c r="AC2169" s="46"/>
      <c r="AD2169" s="46"/>
      <c r="AE2169" s="46"/>
      <c r="AF2169" s="46"/>
      <c r="AG2169" s="46"/>
      <c r="AH2169" s="46"/>
      <c r="AI2169" s="46"/>
      <c r="AJ2169" s="46"/>
    </row>
    <row r="2170" spans="1:3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  <c r="AA2170" s="46"/>
      <c r="AB2170" s="46"/>
      <c r="AC2170" s="46"/>
      <c r="AD2170" s="46"/>
      <c r="AE2170" s="46"/>
      <c r="AF2170" s="46"/>
      <c r="AG2170" s="46"/>
      <c r="AH2170" s="46"/>
      <c r="AI2170" s="46"/>
      <c r="AJ2170" s="46"/>
    </row>
    <row r="2171" spans="1:3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  <c r="AA2171" s="46"/>
      <c r="AB2171" s="46"/>
      <c r="AC2171" s="46"/>
      <c r="AD2171" s="46"/>
      <c r="AE2171" s="46"/>
      <c r="AF2171" s="46"/>
      <c r="AG2171" s="46"/>
      <c r="AH2171" s="46"/>
      <c r="AI2171" s="46"/>
      <c r="AJ2171" s="46"/>
    </row>
    <row r="2172" spans="1:3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  <c r="AA2172" s="46"/>
      <c r="AB2172" s="46"/>
      <c r="AC2172" s="46"/>
      <c r="AD2172" s="46"/>
      <c r="AE2172" s="46"/>
      <c r="AF2172" s="46"/>
      <c r="AG2172" s="46"/>
      <c r="AH2172" s="46"/>
      <c r="AI2172" s="46"/>
      <c r="AJ2172" s="46"/>
    </row>
    <row r="2173" spans="1:3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  <c r="AA2173" s="46"/>
      <c r="AB2173" s="46"/>
      <c r="AC2173" s="46"/>
      <c r="AD2173" s="46"/>
      <c r="AE2173" s="46"/>
      <c r="AF2173" s="46"/>
      <c r="AG2173" s="46"/>
      <c r="AH2173" s="46"/>
      <c r="AI2173" s="46"/>
      <c r="AJ2173" s="46"/>
    </row>
    <row r="2174" spans="1:3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  <c r="AA2174" s="46"/>
      <c r="AB2174" s="46"/>
      <c r="AC2174" s="46"/>
      <c r="AD2174" s="46"/>
      <c r="AE2174" s="46"/>
      <c r="AF2174" s="46"/>
      <c r="AG2174" s="46"/>
      <c r="AH2174" s="46"/>
      <c r="AI2174" s="46"/>
      <c r="AJ2174" s="46"/>
    </row>
    <row r="2175" spans="1:3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  <c r="AA2175" s="46"/>
      <c r="AB2175" s="46"/>
      <c r="AC2175" s="46"/>
      <c r="AD2175" s="46"/>
      <c r="AE2175" s="46"/>
      <c r="AF2175" s="46"/>
      <c r="AG2175" s="46"/>
      <c r="AH2175" s="46"/>
      <c r="AI2175" s="46"/>
      <c r="AJ2175" s="46"/>
    </row>
    <row r="2176" spans="1:3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  <c r="AA2176" s="46"/>
      <c r="AB2176" s="46"/>
      <c r="AC2176" s="46"/>
      <c r="AD2176" s="46"/>
      <c r="AE2176" s="46"/>
      <c r="AF2176" s="46"/>
      <c r="AG2176" s="46"/>
      <c r="AH2176" s="46"/>
      <c r="AI2176" s="46"/>
      <c r="AJ2176" s="46"/>
    </row>
    <row r="2177" spans="1:3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  <c r="AA2177" s="46"/>
      <c r="AB2177" s="46"/>
      <c r="AC2177" s="46"/>
      <c r="AD2177" s="46"/>
      <c r="AE2177" s="46"/>
      <c r="AF2177" s="46"/>
      <c r="AG2177" s="46"/>
      <c r="AH2177" s="46"/>
      <c r="AI2177" s="46"/>
      <c r="AJ2177" s="46"/>
    </row>
    <row r="2178" spans="1:3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  <c r="AA2178" s="46"/>
      <c r="AB2178" s="46"/>
      <c r="AC2178" s="46"/>
      <c r="AD2178" s="46"/>
      <c r="AE2178" s="46"/>
      <c r="AF2178" s="46"/>
      <c r="AG2178" s="46"/>
      <c r="AH2178" s="46"/>
      <c r="AI2178" s="46"/>
      <c r="AJ2178" s="46"/>
    </row>
    <row r="2179" spans="1:3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  <c r="AA2179" s="46"/>
      <c r="AB2179" s="46"/>
      <c r="AC2179" s="46"/>
      <c r="AD2179" s="46"/>
      <c r="AE2179" s="46"/>
      <c r="AF2179" s="46"/>
      <c r="AG2179" s="46"/>
      <c r="AH2179" s="46"/>
      <c r="AI2179" s="46"/>
      <c r="AJ2179" s="46"/>
    </row>
    <row r="2180" spans="1:3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  <c r="AA2180" s="46"/>
      <c r="AB2180" s="46"/>
      <c r="AC2180" s="46"/>
      <c r="AD2180" s="46"/>
      <c r="AE2180" s="46"/>
      <c r="AF2180" s="46"/>
      <c r="AG2180" s="46"/>
      <c r="AH2180" s="46"/>
      <c r="AI2180" s="46"/>
      <c r="AJ2180" s="46"/>
    </row>
    <row r="2181" spans="1:3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  <c r="AA2181" s="46"/>
      <c r="AB2181" s="46"/>
      <c r="AC2181" s="46"/>
      <c r="AD2181" s="46"/>
      <c r="AE2181" s="46"/>
      <c r="AF2181" s="46"/>
      <c r="AG2181" s="46"/>
      <c r="AH2181" s="46"/>
      <c r="AI2181" s="46"/>
      <c r="AJ2181" s="46"/>
    </row>
    <row r="2182" spans="1:3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  <c r="AA2182" s="46"/>
      <c r="AB2182" s="46"/>
      <c r="AC2182" s="46"/>
      <c r="AD2182" s="46"/>
      <c r="AE2182" s="46"/>
      <c r="AF2182" s="46"/>
      <c r="AG2182" s="46"/>
      <c r="AH2182" s="46"/>
      <c r="AI2182" s="46"/>
      <c r="AJ2182" s="46"/>
    </row>
    <row r="2183" spans="1:3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  <c r="AA2183" s="46"/>
      <c r="AB2183" s="46"/>
      <c r="AC2183" s="46"/>
      <c r="AD2183" s="46"/>
      <c r="AE2183" s="46"/>
      <c r="AF2183" s="46"/>
      <c r="AG2183" s="46"/>
      <c r="AH2183" s="46"/>
      <c r="AI2183" s="46"/>
      <c r="AJ2183" s="46"/>
    </row>
    <row r="2184" spans="1:3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  <c r="AA2184" s="46"/>
      <c r="AB2184" s="46"/>
      <c r="AC2184" s="46"/>
      <c r="AD2184" s="46"/>
      <c r="AE2184" s="46"/>
      <c r="AF2184" s="46"/>
      <c r="AG2184" s="46"/>
      <c r="AH2184" s="46"/>
      <c r="AI2184" s="46"/>
      <c r="AJ2184" s="46"/>
    </row>
    <row r="2185" spans="1:3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  <c r="AA2185" s="46"/>
      <c r="AB2185" s="46"/>
      <c r="AC2185" s="46"/>
      <c r="AD2185" s="46"/>
      <c r="AE2185" s="46"/>
      <c r="AF2185" s="46"/>
      <c r="AG2185" s="46"/>
      <c r="AH2185" s="46"/>
      <c r="AI2185" s="46"/>
      <c r="AJ2185" s="46"/>
    </row>
    <row r="2186" spans="1:3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  <c r="AA2186" s="46"/>
      <c r="AB2186" s="46"/>
      <c r="AC2186" s="46"/>
      <c r="AD2186" s="46"/>
      <c r="AE2186" s="46"/>
      <c r="AF2186" s="46"/>
      <c r="AG2186" s="46"/>
      <c r="AH2186" s="46"/>
      <c r="AI2186" s="46"/>
      <c r="AJ2186" s="46"/>
    </row>
    <row r="2187" spans="1:3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  <c r="AA2187" s="46"/>
      <c r="AB2187" s="46"/>
      <c r="AC2187" s="46"/>
      <c r="AD2187" s="46"/>
      <c r="AE2187" s="46"/>
      <c r="AF2187" s="46"/>
      <c r="AG2187" s="46"/>
      <c r="AH2187" s="46"/>
      <c r="AI2187" s="46"/>
      <c r="AJ2187" s="46"/>
    </row>
    <row r="2188" spans="1:3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  <c r="AA2188" s="46"/>
      <c r="AB2188" s="46"/>
      <c r="AC2188" s="46"/>
      <c r="AD2188" s="46"/>
      <c r="AE2188" s="46"/>
      <c r="AF2188" s="46"/>
      <c r="AG2188" s="46"/>
      <c r="AH2188" s="46"/>
      <c r="AI2188" s="46"/>
      <c r="AJ2188" s="46"/>
    </row>
    <row r="2189" spans="1:3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  <c r="AA2189" s="46"/>
      <c r="AB2189" s="46"/>
      <c r="AC2189" s="46"/>
      <c r="AD2189" s="46"/>
      <c r="AE2189" s="46"/>
      <c r="AF2189" s="46"/>
      <c r="AG2189" s="46"/>
      <c r="AH2189" s="46"/>
      <c r="AI2189" s="46"/>
      <c r="AJ2189" s="46"/>
    </row>
    <row r="2190" spans="1:3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  <c r="AA2190" s="46"/>
      <c r="AB2190" s="46"/>
      <c r="AC2190" s="46"/>
      <c r="AD2190" s="46"/>
      <c r="AE2190" s="46"/>
      <c r="AF2190" s="46"/>
      <c r="AG2190" s="46"/>
      <c r="AH2190" s="46"/>
      <c r="AI2190" s="46"/>
      <c r="AJ2190" s="46"/>
    </row>
    <row r="2191" spans="1:3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  <c r="AA2191" s="46"/>
      <c r="AB2191" s="46"/>
      <c r="AC2191" s="46"/>
      <c r="AD2191" s="46"/>
      <c r="AE2191" s="46"/>
      <c r="AF2191" s="46"/>
      <c r="AG2191" s="46"/>
      <c r="AH2191" s="46"/>
      <c r="AI2191" s="46"/>
      <c r="AJ2191" s="46"/>
    </row>
    <row r="2192" spans="1:3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  <c r="AA2192" s="46"/>
      <c r="AB2192" s="46"/>
      <c r="AC2192" s="46"/>
      <c r="AD2192" s="46"/>
      <c r="AE2192" s="46"/>
      <c r="AF2192" s="46"/>
      <c r="AG2192" s="46"/>
      <c r="AH2192" s="46"/>
      <c r="AI2192" s="46"/>
      <c r="AJ2192" s="46"/>
    </row>
    <row r="2193" spans="1:3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  <c r="AA2193" s="46"/>
      <c r="AB2193" s="46"/>
      <c r="AC2193" s="46"/>
      <c r="AD2193" s="46"/>
      <c r="AE2193" s="46"/>
      <c r="AF2193" s="46"/>
      <c r="AG2193" s="46"/>
      <c r="AH2193" s="46"/>
      <c r="AI2193" s="46"/>
      <c r="AJ2193" s="46"/>
    </row>
    <row r="2194" spans="1:3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  <c r="AA2194" s="46"/>
      <c r="AB2194" s="46"/>
      <c r="AC2194" s="46"/>
      <c r="AD2194" s="46"/>
      <c r="AE2194" s="46"/>
      <c r="AF2194" s="46"/>
      <c r="AG2194" s="46"/>
      <c r="AH2194" s="46"/>
      <c r="AI2194" s="46"/>
      <c r="AJ2194" s="46"/>
    </row>
    <row r="2195" spans="1:3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  <c r="AA2195" s="46"/>
      <c r="AB2195" s="46"/>
      <c r="AC2195" s="46"/>
      <c r="AD2195" s="46"/>
      <c r="AE2195" s="46"/>
      <c r="AF2195" s="46"/>
      <c r="AG2195" s="46"/>
      <c r="AH2195" s="46"/>
      <c r="AI2195" s="46"/>
      <c r="AJ2195" s="46"/>
    </row>
    <row r="2196" spans="1:3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  <c r="AA2196" s="46"/>
      <c r="AB2196" s="46"/>
      <c r="AC2196" s="46"/>
      <c r="AD2196" s="46"/>
      <c r="AE2196" s="46"/>
      <c r="AF2196" s="46"/>
      <c r="AG2196" s="46"/>
      <c r="AH2196" s="46"/>
      <c r="AI2196" s="46"/>
      <c r="AJ2196" s="46"/>
    </row>
    <row r="2197" spans="1:3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  <c r="AA2197" s="46"/>
      <c r="AB2197" s="46"/>
      <c r="AC2197" s="46"/>
      <c r="AD2197" s="46"/>
      <c r="AE2197" s="46"/>
      <c r="AF2197" s="46"/>
      <c r="AG2197" s="46"/>
      <c r="AH2197" s="46"/>
      <c r="AI2197" s="46"/>
      <c r="AJ2197" s="46"/>
    </row>
    <row r="2198" spans="1:3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  <c r="AA2198" s="46"/>
      <c r="AB2198" s="46"/>
      <c r="AC2198" s="46"/>
      <c r="AD2198" s="46"/>
      <c r="AE2198" s="46"/>
      <c r="AF2198" s="46"/>
      <c r="AG2198" s="46"/>
      <c r="AH2198" s="46"/>
      <c r="AI2198" s="46"/>
      <c r="AJ2198" s="46"/>
    </row>
    <row r="2199" spans="1:3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  <c r="AA2199" s="46"/>
      <c r="AB2199" s="46"/>
      <c r="AC2199" s="46"/>
      <c r="AD2199" s="46"/>
      <c r="AE2199" s="46"/>
      <c r="AF2199" s="46"/>
      <c r="AG2199" s="46"/>
      <c r="AH2199" s="46"/>
      <c r="AI2199" s="46"/>
      <c r="AJ2199" s="46"/>
    </row>
    <row r="2200" spans="1:3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  <c r="AA2200" s="46"/>
      <c r="AB2200" s="46"/>
      <c r="AC2200" s="46"/>
      <c r="AD2200" s="46"/>
      <c r="AE2200" s="46"/>
      <c r="AF2200" s="46"/>
      <c r="AG2200" s="46"/>
      <c r="AH2200" s="46"/>
      <c r="AI2200" s="46"/>
      <c r="AJ2200" s="46"/>
    </row>
    <row r="2201" spans="1:3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  <c r="AA2201" s="46"/>
      <c r="AB2201" s="46"/>
      <c r="AC2201" s="46"/>
      <c r="AD2201" s="46"/>
      <c r="AE2201" s="46"/>
      <c r="AF2201" s="46"/>
      <c r="AG2201" s="46"/>
      <c r="AH2201" s="46"/>
      <c r="AI2201" s="46"/>
      <c r="AJ2201" s="46"/>
    </row>
    <row r="2202" spans="1:3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  <c r="AA2202" s="46"/>
      <c r="AB2202" s="46"/>
      <c r="AC2202" s="46"/>
      <c r="AD2202" s="46"/>
      <c r="AE2202" s="46"/>
      <c r="AF2202" s="46"/>
      <c r="AG2202" s="46"/>
      <c r="AH2202" s="46"/>
      <c r="AI2202" s="46"/>
      <c r="AJ2202" s="46"/>
    </row>
    <row r="2203" spans="1:3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  <c r="AA2203" s="46"/>
      <c r="AB2203" s="46"/>
      <c r="AC2203" s="46"/>
      <c r="AD2203" s="46"/>
      <c r="AE2203" s="46"/>
      <c r="AF2203" s="46"/>
      <c r="AG2203" s="46"/>
      <c r="AH2203" s="46"/>
      <c r="AI2203" s="46"/>
      <c r="AJ2203" s="46"/>
    </row>
    <row r="2204" spans="1:3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  <c r="AA2204" s="46"/>
      <c r="AB2204" s="46"/>
      <c r="AC2204" s="46"/>
      <c r="AD2204" s="46"/>
      <c r="AE2204" s="46"/>
      <c r="AF2204" s="46"/>
      <c r="AG2204" s="46"/>
      <c r="AH2204" s="46"/>
      <c r="AI2204" s="46"/>
      <c r="AJ2204" s="46"/>
    </row>
    <row r="2205" spans="1:3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  <c r="AA2205" s="46"/>
      <c r="AB2205" s="46"/>
      <c r="AC2205" s="46"/>
      <c r="AD2205" s="46"/>
      <c r="AE2205" s="46"/>
      <c r="AF2205" s="46"/>
      <c r="AG2205" s="46"/>
      <c r="AH2205" s="46"/>
      <c r="AI2205" s="46"/>
      <c r="AJ2205" s="46"/>
    </row>
    <row r="2206" spans="1:3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  <c r="AA2206" s="46"/>
      <c r="AB2206" s="46"/>
      <c r="AC2206" s="46"/>
      <c r="AD2206" s="46"/>
      <c r="AE2206" s="46"/>
      <c r="AF2206" s="46"/>
      <c r="AG2206" s="46"/>
      <c r="AH2206" s="46"/>
      <c r="AI2206" s="46"/>
      <c r="AJ2206" s="46"/>
    </row>
    <row r="2207" spans="1:3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  <c r="AA2207" s="46"/>
      <c r="AB2207" s="46"/>
      <c r="AC2207" s="46"/>
      <c r="AD2207" s="46"/>
      <c r="AE2207" s="46"/>
      <c r="AF2207" s="46"/>
      <c r="AG2207" s="46"/>
      <c r="AH2207" s="46"/>
      <c r="AI2207" s="46"/>
      <c r="AJ2207" s="46"/>
    </row>
    <row r="2208" spans="1:3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  <c r="AA2208" s="46"/>
      <c r="AB2208" s="46"/>
      <c r="AC2208" s="46"/>
      <c r="AD2208" s="46"/>
      <c r="AE2208" s="46"/>
      <c r="AF2208" s="46"/>
      <c r="AG2208" s="46"/>
      <c r="AH2208" s="46"/>
      <c r="AI2208" s="46"/>
      <c r="AJ2208" s="46"/>
    </row>
    <row r="2209" spans="1:3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  <c r="AA2209" s="46"/>
      <c r="AB2209" s="46"/>
      <c r="AC2209" s="46"/>
      <c r="AD2209" s="46"/>
      <c r="AE2209" s="46"/>
      <c r="AF2209" s="46"/>
      <c r="AG2209" s="46"/>
      <c r="AH2209" s="46"/>
      <c r="AI2209" s="46"/>
      <c r="AJ2209" s="46"/>
    </row>
    <row r="2210" spans="1:3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  <c r="AA2210" s="46"/>
      <c r="AB2210" s="46"/>
      <c r="AC2210" s="46"/>
      <c r="AD2210" s="46"/>
      <c r="AE2210" s="46"/>
      <c r="AF2210" s="46"/>
      <c r="AG2210" s="46"/>
      <c r="AH2210" s="46"/>
      <c r="AI2210" s="46"/>
      <c r="AJ2210" s="46"/>
    </row>
    <row r="2211" spans="1:3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  <c r="AA2211" s="46"/>
      <c r="AB2211" s="46"/>
      <c r="AC2211" s="46"/>
      <c r="AD2211" s="46"/>
      <c r="AE2211" s="46"/>
      <c r="AF2211" s="46"/>
      <c r="AG2211" s="46"/>
      <c r="AH2211" s="46"/>
      <c r="AI2211" s="46"/>
      <c r="AJ2211" s="46"/>
    </row>
    <row r="2212" spans="1:3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  <c r="AA2212" s="46"/>
      <c r="AB2212" s="46"/>
      <c r="AC2212" s="46"/>
      <c r="AD2212" s="46"/>
      <c r="AE2212" s="46"/>
      <c r="AF2212" s="46"/>
      <c r="AG2212" s="46"/>
      <c r="AH2212" s="46"/>
      <c r="AI2212" s="46"/>
      <c r="AJ2212" s="46"/>
    </row>
    <row r="2213" spans="1:3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  <c r="AA2213" s="46"/>
      <c r="AB2213" s="46"/>
      <c r="AC2213" s="46"/>
      <c r="AD2213" s="46"/>
      <c r="AE2213" s="46"/>
      <c r="AF2213" s="46"/>
      <c r="AG2213" s="46"/>
      <c r="AH2213" s="46"/>
      <c r="AI2213" s="46"/>
      <c r="AJ2213" s="46"/>
    </row>
    <row r="2214" spans="1:3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  <c r="AA2214" s="46"/>
      <c r="AB2214" s="46"/>
      <c r="AC2214" s="46"/>
      <c r="AD2214" s="46"/>
      <c r="AE2214" s="46"/>
      <c r="AF2214" s="46"/>
      <c r="AG2214" s="46"/>
      <c r="AH2214" s="46"/>
      <c r="AI2214" s="46"/>
      <c r="AJ2214" s="46"/>
    </row>
    <row r="2215" spans="1:3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  <c r="AA2215" s="46"/>
      <c r="AB2215" s="46"/>
      <c r="AC2215" s="46"/>
      <c r="AD2215" s="46"/>
      <c r="AE2215" s="46"/>
      <c r="AF2215" s="46"/>
      <c r="AG2215" s="46"/>
      <c r="AH2215" s="46"/>
      <c r="AI2215" s="46"/>
      <c r="AJ2215" s="46"/>
    </row>
    <row r="2216" spans="1:3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  <c r="AA2216" s="46"/>
      <c r="AB2216" s="46"/>
      <c r="AC2216" s="46"/>
      <c r="AD2216" s="46"/>
      <c r="AE2216" s="46"/>
      <c r="AF2216" s="46"/>
      <c r="AG2216" s="46"/>
      <c r="AH2216" s="46"/>
      <c r="AI2216" s="46"/>
      <c r="AJ2216" s="46"/>
    </row>
    <row r="2217" spans="1:3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  <c r="AA2217" s="46"/>
      <c r="AB2217" s="46"/>
      <c r="AC2217" s="46"/>
      <c r="AD2217" s="46"/>
      <c r="AE2217" s="46"/>
      <c r="AF2217" s="46"/>
      <c r="AG2217" s="46"/>
      <c r="AH2217" s="46"/>
      <c r="AI2217" s="46"/>
      <c r="AJ2217" s="46"/>
    </row>
    <row r="2218" spans="1:3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  <c r="AA2218" s="46"/>
      <c r="AB2218" s="46"/>
      <c r="AC2218" s="46"/>
      <c r="AD2218" s="46"/>
      <c r="AE2218" s="46"/>
      <c r="AF2218" s="46"/>
      <c r="AG2218" s="46"/>
      <c r="AH2218" s="46"/>
      <c r="AI2218" s="46"/>
      <c r="AJ2218" s="46"/>
    </row>
    <row r="2219" spans="1:3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  <c r="AA2219" s="46"/>
      <c r="AB2219" s="46"/>
      <c r="AC2219" s="46"/>
      <c r="AD2219" s="46"/>
      <c r="AE2219" s="46"/>
      <c r="AF2219" s="46"/>
      <c r="AG2219" s="46"/>
      <c r="AH2219" s="46"/>
      <c r="AI2219" s="46"/>
      <c r="AJ2219" s="46"/>
    </row>
    <row r="2220" spans="1:3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  <c r="AA2220" s="46"/>
      <c r="AB2220" s="46"/>
      <c r="AC2220" s="46"/>
      <c r="AD2220" s="46"/>
      <c r="AE2220" s="46"/>
      <c r="AF2220" s="46"/>
      <c r="AG2220" s="46"/>
      <c r="AH2220" s="46"/>
      <c r="AI2220" s="46"/>
      <c r="AJ2220" s="46"/>
    </row>
    <row r="2221" spans="1:3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  <c r="AA2221" s="46"/>
      <c r="AB2221" s="46"/>
      <c r="AC2221" s="46"/>
      <c r="AD2221" s="46"/>
      <c r="AE2221" s="46"/>
      <c r="AF2221" s="46"/>
      <c r="AG2221" s="46"/>
      <c r="AH2221" s="46"/>
      <c r="AI2221" s="46"/>
      <c r="AJ2221" s="46"/>
    </row>
    <row r="2222" spans="1:3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  <c r="AA2222" s="46"/>
      <c r="AB2222" s="46"/>
      <c r="AC2222" s="46"/>
      <c r="AD2222" s="46"/>
      <c r="AE2222" s="46"/>
      <c r="AF2222" s="46"/>
      <c r="AG2222" s="46"/>
      <c r="AH2222" s="46"/>
      <c r="AI2222" s="46"/>
      <c r="AJ2222" s="46"/>
    </row>
    <row r="2223" spans="1:3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  <c r="AA2223" s="46"/>
      <c r="AB2223" s="46"/>
      <c r="AC2223" s="46"/>
      <c r="AD2223" s="46"/>
      <c r="AE2223" s="46"/>
      <c r="AF2223" s="46"/>
      <c r="AG2223" s="46"/>
      <c r="AH2223" s="46"/>
      <c r="AI2223" s="46"/>
      <c r="AJ2223" s="46"/>
    </row>
    <row r="2224" spans="1:3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  <c r="AA2224" s="46"/>
      <c r="AB2224" s="46"/>
      <c r="AC2224" s="46"/>
      <c r="AD2224" s="46"/>
      <c r="AE2224" s="46"/>
      <c r="AF2224" s="46"/>
      <c r="AG2224" s="46"/>
      <c r="AH2224" s="46"/>
      <c r="AI2224" s="46"/>
      <c r="AJ2224" s="46"/>
    </row>
    <row r="2225" spans="1:3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  <c r="AA2225" s="46"/>
      <c r="AB2225" s="46"/>
      <c r="AC2225" s="46"/>
      <c r="AD2225" s="46"/>
      <c r="AE2225" s="46"/>
      <c r="AF2225" s="46"/>
      <c r="AG2225" s="46"/>
      <c r="AH2225" s="46"/>
      <c r="AI2225" s="46"/>
      <c r="AJ2225" s="46"/>
    </row>
    <row r="2226" spans="1:3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  <c r="AA2226" s="46"/>
      <c r="AB2226" s="46"/>
      <c r="AC2226" s="46"/>
      <c r="AD2226" s="46"/>
      <c r="AE2226" s="46"/>
      <c r="AF2226" s="46"/>
      <c r="AG2226" s="46"/>
      <c r="AH2226" s="46"/>
      <c r="AI2226" s="46"/>
      <c r="AJ2226" s="46"/>
    </row>
    <row r="2227" spans="1:3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  <c r="AA2227" s="46"/>
      <c r="AB2227" s="46"/>
      <c r="AC2227" s="46"/>
      <c r="AD2227" s="46"/>
      <c r="AE2227" s="46"/>
      <c r="AF2227" s="46"/>
      <c r="AG2227" s="46"/>
      <c r="AH2227" s="46"/>
      <c r="AI2227" s="46"/>
      <c r="AJ2227" s="46"/>
    </row>
    <row r="2228" spans="1:3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  <c r="AA2228" s="46"/>
      <c r="AB2228" s="46"/>
      <c r="AC2228" s="46"/>
      <c r="AD2228" s="46"/>
      <c r="AE2228" s="46"/>
      <c r="AF2228" s="46"/>
      <c r="AG2228" s="46"/>
      <c r="AH2228" s="46"/>
      <c r="AI2228" s="46"/>
      <c r="AJ2228" s="46"/>
    </row>
    <row r="2229" spans="1:3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  <c r="AA2229" s="46"/>
      <c r="AB2229" s="46"/>
      <c r="AC2229" s="46"/>
      <c r="AD2229" s="46"/>
      <c r="AE2229" s="46"/>
      <c r="AF2229" s="46"/>
      <c r="AG2229" s="46"/>
      <c r="AH2229" s="46"/>
      <c r="AI2229" s="46"/>
      <c r="AJ2229" s="46"/>
    </row>
    <row r="2230" spans="1:3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  <c r="AA2230" s="46"/>
      <c r="AB2230" s="46"/>
      <c r="AC2230" s="46"/>
      <c r="AD2230" s="46"/>
      <c r="AE2230" s="46"/>
      <c r="AF2230" s="46"/>
      <c r="AG2230" s="46"/>
      <c r="AH2230" s="46"/>
      <c r="AI2230" s="46"/>
      <c r="AJ2230" s="46"/>
    </row>
    <row r="2231" spans="1:3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  <c r="AA2231" s="46"/>
      <c r="AB2231" s="46"/>
      <c r="AC2231" s="46"/>
      <c r="AD2231" s="46"/>
      <c r="AE2231" s="46"/>
      <c r="AF2231" s="46"/>
      <c r="AG2231" s="46"/>
      <c r="AH2231" s="46"/>
      <c r="AI2231" s="46"/>
      <c r="AJ2231" s="46"/>
    </row>
    <row r="2232" spans="1:3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  <c r="AA2232" s="46"/>
      <c r="AB2232" s="46"/>
      <c r="AC2232" s="46"/>
      <c r="AD2232" s="46"/>
      <c r="AE2232" s="46"/>
      <c r="AF2232" s="46"/>
      <c r="AG2232" s="46"/>
      <c r="AH2232" s="46"/>
      <c r="AI2232" s="46"/>
      <c r="AJ2232" s="46"/>
    </row>
    <row r="2233" spans="1:3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  <c r="AA2233" s="46"/>
      <c r="AB2233" s="46"/>
      <c r="AC2233" s="46"/>
      <c r="AD2233" s="46"/>
      <c r="AE2233" s="46"/>
      <c r="AF2233" s="46"/>
      <c r="AG2233" s="46"/>
      <c r="AH2233" s="46"/>
      <c r="AI2233" s="46"/>
      <c r="AJ2233" s="46"/>
    </row>
    <row r="2234" spans="1:3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  <c r="AA2234" s="46"/>
      <c r="AB2234" s="46"/>
      <c r="AC2234" s="46"/>
      <c r="AD2234" s="46"/>
      <c r="AE2234" s="46"/>
      <c r="AF2234" s="46"/>
      <c r="AG2234" s="46"/>
      <c r="AH2234" s="46"/>
      <c r="AI2234" s="46"/>
      <c r="AJ2234" s="46"/>
    </row>
    <row r="2235" spans="1:3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  <c r="AA2235" s="46"/>
      <c r="AB2235" s="46"/>
      <c r="AC2235" s="46"/>
      <c r="AD2235" s="46"/>
      <c r="AE2235" s="46"/>
      <c r="AF2235" s="46"/>
      <c r="AG2235" s="46"/>
      <c r="AH2235" s="46"/>
      <c r="AI2235" s="46"/>
      <c r="AJ2235" s="46"/>
    </row>
    <row r="2236" spans="1:3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  <c r="AA2236" s="46"/>
      <c r="AB2236" s="46"/>
      <c r="AC2236" s="46"/>
      <c r="AD2236" s="46"/>
      <c r="AE2236" s="46"/>
      <c r="AF2236" s="46"/>
      <c r="AG2236" s="46"/>
      <c r="AH2236" s="46"/>
      <c r="AI2236" s="46"/>
      <c r="AJ2236" s="46"/>
    </row>
    <row r="2237" spans="1:3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  <c r="AA2237" s="46"/>
      <c r="AB2237" s="46"/>
      <c r="AC2237" s="46"/>
      <c r="AD2237" s="46"/>
      <c r="AE2237" s="46"/>
      <c r="AF2237" s="46"/>
      <c r="AG2237" s="46"/>
      <c r="AH2237" s="46"/>
      <c r="AI2237" s="46"/>
      <c r="AJ2237" s="46"/>
    </row>
    <row r="2238" spans="1:3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  <c r="AA2238" s="46"/>
      <c r="AB2238" s="46"/>
      <c r="AC2238" s="46"/>
      <c r="AD2238" s="46"/>
      <c r="AE2238" s="46"/>
      <c r="AF2238" s="46"/>
      <c r="AG2238" s="46"/>
      <c r="AH2238" s="46"/>
      <c r="AI2238" s="46"/>
      <c r="AJ2238" s="46"/>
    </row>
    <row r="2239" spans="1:3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  <c r="AA2239" s="46"/>
      <c r="AB2239" s="46"/>
      <c r="AC2239" s="46"/>
      <c r="AD2239" s="46"/>
      <c r="AE2239" s="46"/>
      <c r="AF2239" s="46"/>
      <c r="AG2239" s="46"/>
      <c r="AH2239" s="46"/>
      <c r="AI2239" s="46"/>
      <c r="AJ2239" s="46"/>
    </row>
    <row r="2240" spans="1:3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  <c r="AA2240" s="46"/>
      <c r="AB2240" s="46"/>
      <c r="AC2240" s="46"/>
      <c r="AD2240" s="46"/>
      <c r="AE2240" s="46"/>
      <c r="AF2240" s="46"/>
      <c r="AG2240" s="46"/>
      <c r="AH2240" s="46"/>
      <c r="AI2240" s="46"/>
      <c r="AJ2240" s="46"/>
    </row>
    <row r="2241" spans="1:3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  <c r="AA2241" s="46"/>
      <c r="AB2241" s="46"/>
      <c r="AC2241" s="46"/>
      <c r="AD2241" s="46"/>
      <c r="AE2241" s="46"/>
      <c r="AF2241" s="46"/>
      <c r="AG2241" s="46"/>
      <c r="AH2241" s="46"/>
      <c r="AI2241" s="46"/>
      <c r="AJ2241" s="46"/>
    </row>
    <row r="2242" spans="1:3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46"/>
      <c r="AG2242" s="46"/>
      <c r="AH2242" s="46"/>
      <c r="AI2242" s="46"/>
      <c r="AJ2242" s="46"/>
    </row>
    <row r="2243" spans="1:3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  <c r="AA2243" s="46"/>
      <c r="AB2243" s="46"/>
      <c r="AC2243" s="46"/>
      <c r="AD2243" s="46"/>
      <c r="AE2243" s="46"/>
      <c r="AF2243" s="46"/>
      <c r="AG2243" s="46"/>
      <c r="AH2243" s="46"/>
      <c r="AI2243" s="46"/>
      <c r="AJ2243" s="46"/>
    </row>
    <row r="2244" spans="1:3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  <c r="AA2244" s="46"/>
      <c r="AB2244" s="46"/>
      <c r="AC2244" s="46"/>
      <c r="AD2244" s="46"/>
      <c r="AE2244" s="46"/>
      <c r="AF2244" s="46"/>
      <c r="AG2244" s="46"/>
      <c r="AH2244" s="46"/>
      <c r="AI2244" s="46"/>
      <c r="AJ2244" s="46"/>
    </row>
    <row r="2245" spans="1:3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  <c r="AA2245" s="46"/>
      <c r="AB2245" s="46"/>
      <c r="AC2245" s="46"/>
      <c r="AD2245" s="46"/>
      <c r="AE2245" s="46"/>
      <c r="AF2245" s="46"/>
      <c r="AG2245" s="46"/>
      <c r="AH2245" s="46"/>
      <c r="AI2245" s="46"/>
      <c r="AJ2245" s="46"/>
    </row>
    <row r="2246" spans="1:3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  <c r="AA2246" s="46"/>
      <c r="AB2246" s="46"/>
      <c r="AC2246" s="46"/>
      <c r="AD2246" s="46"/>
      <c r="AE2246" s="46"/>
      <c r="AF2246" s="46"/>
      <c r="AG2246" s="46"/>
      <c r="AH2246" s="46"/>
      <c r="AI2246" s="46"/>
      <c r="AJ2246" s="46"/>
    </row>
    <row r="2247" spans="1:3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  <c r="AA2247" s="46"/>
      <c r="AB2247" s="46"/>
      <c r="AC2247" s="46"/>
      <c r="AD2247" s="46"/>
      <c r="AE2247" s="46"/>
      <c r="AF2247" s="46"/>
      <c r="AG2247" s="46"/>
      <c r="AH2247" s="46"/>
      <c r="AI2247" s="46"/>
      <c r="AJ2247" s="46"/>
    </row>
    <row r="2248" spans="1:3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  <c r="AA2248" s="46"/>
      <c r="AB2248" s="46"/>
      <c r="AC2248" s="46"/>
      <c r="AD2248" s="46"/>
      <c r="AE2248" s="46"/>
      <c r="AF2248" s="46"/>
      <c r="AG2248" s="46"/>
      <c r="AH2248" s="46"/>
      <c r="AI2248" s="46"/>
      <c r="AJ2248" s="46"/>
    </row>
    <row r="2249" spans="1:3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  <c r="AA2249" s="46"/>
      <c r="AB2249" s="46"/>
      <c r="AC2249" s="46"/>
      <c r="AD2249" s="46"/>
      <c r="AE2249" s="46"/>
      <c r="AF2249" s="46"/>
      <c r="AG2249" s="46"/>
      <c r="AH2249" s="46"/>
      <c r="AI2249" s="46"/>
      <c r="AJ2249" s="46"/>
    </row>
    <row r="2250" spans="1:3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  <c r="AA2250" s="46"/>
      <c r="AB2250" s="46"/>
      <c r="AC2250" s="46"/>
      <c r="AD2250" s="46"/>
      <c r="AE2250" s="46"/>
      <c r="AF2250" s="46"/>
      <c r="AG2250" s="46"/>
      <c r="AH2250" s="46"/>
      <c r="AI2250" s="46"/>
      <c r="AJ2250" s="46"/>
    </row>
    <row r="2251" spans="1:3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  <c r="AA2251" s="46"/>
      <c r="AB2251" s="46"/>
      <c r="AC2251" s="46"/>
      <c r="AD2251" s="46"/>
      <c r="AE2251" s="46"/>
      <c r="AF2251" s="46"/>
      <c r="AG2251" s="46"/>
      <c r="AH2251" s="46"/>
      <c r="AI2251" s="46"/>
      <c r="AJ2251" s="46"/>
    </row>
    <row r="2252" spans="1:3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  <c r="AA2252" s="46"/>
      <c r="AB2252" s="46"/>
      <c r="AC2252" s="46"/>
      <c r="AD2252" s="46"/>
      <c r="AE2252" s="46"/>
      <c r="AF2252" s="46"/>
      <c r="AG2252" s="46"/>
      <c r="AH2252" s="46"/>
      <c r="AI2252" s="46"/>
      <c r="AJ2252" s="46"/>
    </row>
    <row r="2253" spans="1:3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  <c r="AA2253" s="46"/>
      <c r="AB2253" s="46"/>
      <c r="AC2253" s="46"/>
      <c r="AD2253" s="46"/>
      <c r="AE2253" s="46"/>
      <c r="AF2253" s="46"/>
      <c r="AG2253" s="46"/>
      <c r="AH2253" s="46"/>
      <c r="AI2253" s="46"/>
      <c r="AJ2253" s="46"/>
    </row>
    <row r="2254" spans="1:3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  <c r="AA2254" s="46"/>
      <c r="AB2254" s="46"/>
      <c r="AC2254" s="46"/>
      <c r="AD2254" s="46"/>
      <c r="AE2254" s="46"/>
      <c r="AF2254" s="46"/>
      <c r="AG2254" s="46"/>
      <c r="AH2254" s="46"/>
      <c r="AI2254" s="46"/>
      <c r="AJ2254" s="46"/>
    </row>
    <row r="2255" spans="1:3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  <c r="AA2255" s="46"/>
      <c r="AB2255" s="46"/>
      <c r="AC2255" s="46"/>
      <c r="AD2255" s="46"/>
      <c r="AE2255" s="46"/>
      <c r="AF2255" s="46"/>
      <c r="AG2255" s="46"/>
      <c r="AH2255" s="46"/>
      <c r="AI2255" s="46"/>
      <c r="AJ2255" s="46"/>
    </row>
    <row r="2256" spans="1:3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  <c r="AA2256" s="46"/>
      <c r="AB2256" s="46"/>
      <c r="AC2256" s="46"/>
      <c r="AD2256" s="46"/>
      <c r="AE2256" s="46"/>
      <c r="AF2256" s="46"/>
      <c r="AG2256" s="46"/>
      <c r="AH2256" s="46"/>
      <c r="AI2256" s="46"/>
      <c r="AJ2256" s="46"/>
    </row>
    <row r="2257" spans="1:3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  <c r="AA2257" s="46"/>
      <c r="AB2257" s="46"/>
      <c r="AC2257" s="46"/>
      <c r="AD2257" s="46"/>
      <c r="AE2257" s="46"/>
      <c r="AF2257" s="46"/>
      <c r="AG2257" s="46"/>
      <c r="AH2257" s="46"/>
      <c r="AI2257" s="46"/>
      <c r="AJ2257" s="46"/>
    </row>
    <row r="2258" spans="1:3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  <c r="AA2258" s="46"/>
      <c r="AB2258" s="46"/>
      <c r="AC2258" s="46"/>
      <c r="AD2258" s="46"/>
      <c r="AE2258" s="46"/>
      <c r="AF2258" s="46"/>
      <c r="AG2258" s="46"/>
      <c r="AH2258" s="46"/>
      <c r="AI2258" s="46"/>
      <c r="AJ2258" s="46"/>
    </row>
    <row r="2259" spans="1:3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  <c r="AA2259" s="46"/>
      <c r="AB2259" s="46"/>
      <c r="AC2259" s="46"/>
      <c r="AD2259" s="46"/>
      <c r="AE2259" s="46"/>
      <c r="AF2259" s="46"/>
      <c r="AG2259" s="46"/>
      <c r="AH2259" s="46"/>
      <c r="AI2259" s="46"/>
      <c r="AJ2259" s="46"/>
    </row>
    <row r="2260" spans="1:3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  <c r="AA2260" s="46"/>
      <c r="AB2260" s="46"/>
      <c r="AC2260" s="46"/>
      <c r="AD2260" s="46"/>
      <c r="AE2260" s="46"/>
      <c r="AF2260" s="46"/>
      <c r="AG2260" s="46"/>
      <c r="AH2260" s="46"/>
      <c r="AI2260" s="46"/>
      <c r="AJ2260" s="46"/>
    </row>
    <row r="2261" spans="1:3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  <c r="AA2261" s="46"/>
      <c r="AB2261" s="46"/>
      <c r="AC2261" s="46"/>
      <c r="AD2261" s="46"/>
      <c r="AE2261" s="46"/>
      <c r="AF2261" s="46"/>
      <c r="AG2261" s="46"/>
      <c r="AH2261" s="46"/>
      <c r="AI2261" s="46"/>
      <c r="AJ2261" s="46"/>
    </row>
    <row r="2262" spans="1:3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  <c r="AA2262" s="46"/>
      <c r="AB2262" s="46"/>
      <c r="AC2262" s="46"/>
      <c r="AD2262" s="46"/>
      <c r="AE2262" s="46"/>
      <c r="AF2262" s="46"/>
      <c r="AG2262" s="46"/>
      <c r="AH2262" s="46"/>
      <c r="AI2262" s="46"/>
      <c r="AJ2262" s="46"/>
    </row>
    <row r="2263" spans="1:3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  <c r="AA2263" s="46"/>
      <c r="AB2263" s="46"/>
      <c r="AC2263" s="46"/>
      <c r="AD2263" s="46"/>
      <c r="AE2263" s="46"/>
      <c r="AF2263" s="46"/>
      <c r="AG2263" s="46"/>
      <c r="AH2263" s="46"/>
      <c r="AI2263" s="46"/>
      <c r="AJ2263" s="46"/>
    </row>
    <row r="2264" spans="1:3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  <c r="AA2264" s="46"/>
      <c r="AB2264" s="46"/>
      <c r="AC2264" s="46"/>
      <c r="AD2264" s="46"/>
      <c r="AE2264" s="46"/>
      <c r="AF2264" s="46"/>
      <c r="AG2264" s="46"/>
      <c r="AH2264" s="46"/>
      <c r="AI2264" s="46"/>
      <c r="AJ2264" s="46"/>
    </row>
    <row r="2265" spans="1:3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  <c r="AA2265" s="46"/>
      <c r="AB2265" s="46"/>
      <c r="AC2265" s="46"/>
      <c r="AD2265" s="46"/>
      <c r="AE2265" s="46"/>
      <c r="AF2265" s="46"/>
      <c r="AG2265" s="46"/>
      <c r="AH2265" s="46"/>
      <c r="AI2265" s="46"/>
      <c r="AJ2265" s="46"/>
    </row>
    <row r="2266" spans="1:3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  <c r="AA2266" s="46"/>
      <c r="AB2266" s="46"/>
      <c r="AC2266" s="46"/>
      <c r="AD2266" s="46"/>
      <c r="AE2266" s="46"/>
      <c r="AF2266" s="46"/>
      <c r="AG2266" s="46"/>
      <c r="AH2266" s="46"/>
      <c r="AI2266" s="46"/>
      <c r="AJ2266" s="46"/>
    </row>
    <row r="2267" spans="1:3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  <c r="AA2267" s="46"/>
      <c r="AB2267" s="46"/>
      <c r="AC2267" s="46"/>
      <c r="AD2267" s="46"/>
      <c r="AE2267" s="46"/>
      <c r="AF2267" s="46"/>
      <c r="AG2267" s="46"/>
      <c r="AH2267" s="46"/>
      <c r="AI2267" s="46"/>
      <c r="AJ2267" s="46"/>
    </row>
    <row r="2268" spans="1:3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  <c r="AA2268" s="46"/>
      <c r="AB2268" s="46"/>
      <c r="AC2268" s="46"/>
      <c r="AD2268" s="46"/>
      <c r="AE2268" s="46"/>
      <c r="AF2268" s="46"/>
      <c r="AG2268" s="46"/>
      <c r="AH2268" s="46"/>
      <c r="AI2268" s="46"/>
      <c r="AJ2268" s="46"/>
    </row>
    <row r="2269" spans="1:3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  <c r="AA2269" s="46"/>
      <c r="AB2269" s="46"/>
      <c r="AC2269" s="46"/>
      <c r="AD2269" s="46"/>
      <c r="AE2269" s="46"/>
      <c r="AF2269" s="46"/>
      <c r="AG2269" s="46"/>
      <c r="AH2269" s="46"/>
      <c r="AI2269" s="46"/>
      <c r="AJ2269" s="46"/>
    </row>
    <row r="2270" spans="1:3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  <c r="AA2270" s="46"/>
      <c r="AB2270" s="46"/>
      <c r="AC2270" s="46"/>
      <c r="AD2270" s="46"/>
      <c r="AE2270" s="46"/>
      <c r="AF2270" s="46"/>
      <c r="AG2270" s="46"/>
      <c r="AH2270" s="46"/>
      <c r="AI2270" s="46"/>
      <c r="AJ2270" s="46"/>
    </row>
    <row r="2271" spans="1:3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  <c r="AA2271" s="46"/>
      <c r="AB2271" s="46"/>
      <c r="AC2271" s="46"/>
      <c r="AD2271" s="46"/>
      <c r="AE2271" s="46"/>
      <c r="AF2271" s="46"/>
      <c r="AG2271" s="46"/>
      <c r="AH2271" s="46"/>
      <c r="AI2271" s="46"/>
      <c r="AJ2271" s="46"/>
    </row>
    <row r="2272" spans="1:3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  <c r="AA2272" s="46"/>
      <c r="AB2272" s="46"/>
      <c r="AC2272" s="46"/>
      <c r="AD2272" s="46"/>
      <c r="AE2272" s="46"/>
      <c r="AF2272" s="46"/>
      <c r="AG2272" s="46"/>
      <c r="AH2272" s="46"/>
      <c r="AI2272" s="46"/>
      <c r="AJ2272" s="46"/>
    </row>
    <row r="2273" spans="1:3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  <c r="AA2273" s="46"/>
      <c r="AB2273" s="46"/>
      <c r="AC2273" s="46"/>
      <c r="AD2273" s="46"/>
      <c r="AE2273" s="46"/>
      <c r="AF2273" s="46"/>
      <c r="AG2273" s="46"/>
      <c r="AH2273" s="46"/>
      <c r="AI2273" s="46"/>
      <c r="AJ2273" s="46"/>
    </row>
    <row r="2274" spans="1:3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  <c r="AA2274" s="46"/>
      <c r="AB2274" s="46"/>
      <c r="AC2274" s="46"/>
      <c r="AD2274" s="46"/>
      <c r="AE2274" s="46"/>
      <c r="AF2274" s="46"/>
      <c r="AG2274" s="46"/>
      <c r="AH2274" s="46"/>
      <c r="AI2274" s="46"/>
      <c r="AJ2274" s="46"/>
    </row>
    <row r="2275" spans="1:3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  <c r="AA2275" s="46"/>
      <c r="AB2275" s="46"/>
      <c r="AC2275" s="46"/>
      <c r="AD2275" s="46"/>
      <c r="AE2275" s="46"/>
      <c r="AF2275" s="46"/>
      <c r="AG2275" s="46"/>
      <c r="AH2275" s="46"/>
      <c r="AI2275" s="46"/>
      <c r="AJ2275" s="46"/>
    </row>
    <row r="2276" spans="1:3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  <c r="AA2276" s="46"/>
      <c r="AB2276" s="46"/>
      <c r="AC2276" s="46"/>
      <c r="AD2276" s="46"/>
      <c r="AE2276" s="46"/>
      <c r="AF2276" s="46"/>
      <c r="AG2276" s="46"/>
      <c r="AH2276" s="46"/>
      <c r="AI2276" s="46"/>
      <c r="AJ2276" s="46"/>
    </row>
    <row r="2277" spans="1:3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  <c r="AA2277" s="46"/>
      <c r="AB2277" s="46"/>
      <c r="AC2277" s="46"/>
      <c r="AD2277" s="46"/>
      <c r="AE2277" s="46"/>
      <c r="AF2277" s="46"/>
      <c r="AG2277" s="46"/>
      <c r="AH2277" s="46"/>
      <c r="AI2277" s="46"/>
      <c r="AJ2277" s="46"/>
    </row>
    <row r="2278" spans="1:3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  <c r="AA2278" s="46"/>
      <c r="AB2278" s="46"/>
      <c r="AC2278" s="46"/>
      <c r="AD2278" s="46"/>
      <c r="AE2278" s="46"/>
      <c r="AF2278" s="46"/>
      <c r="AG2278" s="46"/>
      <c r="AH2278" s="46"/>
      <c r="AI2278" s="46"/>
      <c r="AJ2278" s="46"/>
    </row>
    <row r="2279" spans="1:3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  <c r="AA2279" s="46"/>
      <c r="AB2279" s="46"/>
      <c r="AC2279" s="46"/>
      <c r="AD2279" s="46"/>
      <c r="AE2279" s="46"/>
      <c r="AF2279" s="46"/>
      <c r="AG2279" s="46"/>
      <c r="AH2279" s="46"/>
      <c r="AI2279" s="46"/>
      <c r="AJ2279" s="46"/>
    </row>
    <row r="2280" spans="1:3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  <c r="AA2280" s="46"/>
      <c r="AB2280" s="46"/>
      <c r="AC2280" s="46"/>
      <c r="AD2280" s="46"/>
      <c r="AE2280" s="46"/>
      <c r="AF2280" s="46"/>
      <c r="AG2280" s="46"/>
      <c r="AH2280" s="46"/>
      <c r="AI2280" s="46"/>
      <c r="AJ2280" s="46"/>
    </row>
    <row r="2281" spans="1:3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  <c r="AA2281" s="46"/>
      <c r="AB2281" s="46"/>
      <c r="AC2281" s="46"/>
      <c r="AD2281" s="46"/>
      <c r="AE2281" s="46"/>
      <c r="AF2281" s="46"/>
      <c r="AG2281" s="46"/>
      <c r="AH2281" s="46"/>
      <c r="AI2281" s="46"/>
      <c r="AJ2281" s="46"/>
    </row>
    <row r="2282" spans="1:3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  <c r="AA2282" s="46"/>
      <c r="AB2282" s="46"/>
      <c r="AC2282" s="46"/>
      <c r="AD2282" s="46"/>
      <c r="AE2282" s="46"/>
      <c r="AF2282" s="46"/>
      <c r="AG2282" s="46"/>
      <c r="AH2282" s="46"/>
      <c r="AI2282" s="46"/>
      <c r="AJ2282" s="46"/>
    </row>
    <row r="2283" spans="1:3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  <c r="AA2283" s="46"/>
      <c r="AB2283" s="46"/>
      <c r="AC2283" s="46"/>
      <c r="AD2283" s="46"/>
      <c r="AE2283" s="46"/>
      <c r="AF2283" s="46"/>
      <c r="AG2283" s="46"/>
      <c r="AH2283" s="46"/>
      <c r="AI2283" s="46"/>
      <c r="AJ2283" s="46"/>
    </row>
    <row r="2284" spans="1:3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  <c r="AA2284" s="46"/>
      <c r="AB2284" s="46"/>
      <c r="AC2284" s="46"/>
      <c r="AD2284" s="46"/>
      <c r="AE2284" s="46"/>
      <c r="AF2284" s="46"/>
      <c r="AG2284" s="46"/>
      <c r="AH2284" s="46"/>
      <c r="AI2284" s="46"/>
      <c r="AJ2284" s="46"/>
    </row>
    <row r="2285" spans="1:3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  <c r="AA2285" s="46"/>
      <c r="AB2285" s="46"/>
      <c r="AC2285" s="46"/>
      <c r="AD2285" s="46"/>
      <c r="AE2285" s="46"/>
      <c r="AF2285" s="46"/>
      <c r="AG2285" s="46"/>
      <c r="AH2285" s="46"/>
      <c r="AI2285" s="46"/>
      <c r="AJ2285" s="46"/>
    </row>
    <row r="2286" spans="1:3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  <c r="AA2286" s="46"/>
      <c r="AB2286" s="46"/>
      <c r="AC2286" s="46"/>
      <c r="AD2286" s="46"/>
      <c r="AE2286" s="46"/>
      <c r="AF2286" s="46"/>
      <c r="AG2286" s="46"/>
      <c r="AH2286" s="46"/>
      <c r="AI2286" s="46"/>
      <c r="AJ2286" s="46"/>
    </row>
    <row r="2287" spans="1:3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  <c r="AA2287" s="46"/>
      <c r="AB2287" s="46"/>
      <c r="AC2287" s="46"/>
      <c r="AD2287" s="46"/>
      <c r="AE2287" s="46"/>
      <c r="AF2287" s="46"/>
      <c r="AG2287" s="46"/>
      <c r="AH2287" s="46"/>
      <c r="AI2287" s="46"/>
      <c r="AJ2287" s="46"/>
    </row>
    <row r="2288" spans="1:3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  <c r="AA2288" s="46"/>
      <c r="AB2288" s="46"/>
      <c r="AC2288" s="46"/>
      <c r="AD2288" s="46"/>
      <c r="AE2288" s="46"/>
      <c r="AF2288" s="46"/>
      <c r="AG2288" s="46"/>
      <c r="AH2288" s="46"/>
      <c r="AI2288" s="46"/>
      <c r="AJ2288" s="46"/>
    </row>
    <row r="2289" spans="1:3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  <c r="AA2289" s="46"/>
      <c r="AB2289" s="46"/>
      <c r="AC2289" s="46"/>
      <c r="AD2289" s="46"/>
      <c r="AE2289" s="46"/>
      <c r="AF2289" s="46"/>
      <c r="AG2289" s="46"/>
      <c r="AH2289" s="46"/>
      <c r="AI2289" s="46"/>
      <c r="AJ2289" s="46"/>
    </row>
    <row r="2290" spans="1:3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  <c r="AA2290" s="46"/>
      <c r="AB2290" s="46"/>
      <c r="AC2290" s="46"/>
      <c r="AD2290" s="46"/>
      <c r="AE2290" s="46"/>
      <c r="AF2290" s="46"/>
      <c r="AG2290" s="46"/>
      <c r="AH2290" s="46"/>
      <c r="AI2290" s="46"/>
      <c r="AJ2290" s="46"/>
    </row>
    <row r="2291" spans="1:3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  <c r="AA2291" s="46"/>
      <c r="AB2291" s="46"/>
      <c r="AC2291" s="46"/>
      <c r="AD2291" s="46"/>
      <c r="AE2291" s="46"/>
      <c r="AF2291" s="46"/>
      <c r="AG2291" s="46"/>
      <c r="AH2291" s="46"/>
      <c r="AI2291" s="46"/>
      <c r="AJ2291" s="46"/>
    </row>
    <row r="2292" spans="1:3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  <c r="AA2292" s="46"/>
      <c r="AB2292" s="46"/>
      <c r="AC2292" s="46"/>
      <c r="AD2292" s="46"/>
      <c r="AE2292" s="46"/>
      <c r="AF2292" s="46"/>
      <c r="AG2292" s="46"/>
      <c r="AH2292" s="46"/>
      <c r="AI2292" s="46"/>
      <c r="AJ2292" s="46"/>
    </row>
    <row r="2293" spans="1:3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  <c r="AA2293" s="46"/>
      <c r="AB2293" s="46"/>
      <c r="AC2293" s="46"/>
      <c r="AD2293" s="46"/>
      <c r="AE2293" s="46"/>
      <c r="AF2293" s="46"/>
      <c r="AG2293" s="46"/>
      <c r="AH2293" s="46"/>
      <c r="AI2293" s="46"/>
      <c r="AJ2293" s="46"/>
    </row>
    <row r="2294" spans="1:3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  <c r="AA2294" s="46"/>
      <c r="AB2294" s="46"/>
      <c r="AC2294" s="46"/>
      <c r="AD2294" s="46"/>
      <c r="AE2294" s="46"/>
      <c r="AF2294" s="46"/>
      <c r="AG2294" s="46"/>
      <c r="AH2294" s="46"/>
      <c r="AI2294" s="46"/>
      <c r="AJ2294" s="46"/>
    </row>
    <row r="2295" spans="1:3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  <c r="AA2295" s="46"/>
      <c r="AB2295" s="46"/>
      <c r="AC2295" s="46"/>
      <c r="AD2295" s="46"/>
      <c r="AE2295" s="46"/>
      <c r="AF2295" s="46"/>
      <c r="AG2295" s="46"/>
      <c r="AH2295" s="46"/>
      <c r="AI2295" s="46"/>
      <c r="AJ2295" s="46"/>
    </row>
    <row r="2296" spans="1:3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  <c r="AA2296" s="46"/>
      <c r="AB2296" s="46"/>
      <c r="AC2296" s="46"/>
      <c r="AD2296" s="46"/>
      <c r="AE2296" s="46"/>
      <c r="AF2296" s="46"/>
      <c r="AG2296" s="46"/>
      <c r="AH2296" s="46"/>
      <c r="AI2296" s="46"/>
      <c r="AJ2296" s="46"/>
    </row>
    <row r="2297" spans="1:3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  <c r="AA2297" s="46"/>
      <c r="AB2297" s="46"/>
      <c r="AC2297" s="46"/>
      <c r="AD2297" s="46"/>
      <c r="AE2297" s="46"/>
      <c r="AF2297" s="46"/>
      <c r="AG2297" s="46"/>
      <c r="AH2297" s="46"/>
      <c r="AI2297" s="46"/>
      <c r="AJ2297" s="46"/>
    </row>
    <row r="2298" spans="1:3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  <c r="AA2298" s="46"/>
      <c r="AB2298" s="46"/>
      <c r="AC2298" s="46"/>
      <c r="AD2298" s="46"/>
      <c r="AE2298" s="46"/>
      <c r="AF2298" s="46"/>
      <c r="AG2298" s="46"/>
      <c r="AH2298" s="46"/>
      <c r="AI2298" s="46"/>
      <c r="AJ2298" s="46"/>
    </row>
    <row r="2299" spans="1:3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  <c r="AA2299" s="46"/>
      <c r="AB2299" s="46"/>
      <c r="AC2299" s="46"/>
      <c r="AD2299" s="46"/>
      <c r="AE2299" s="46"/>
      <c r="AF2299" s="46"/>
      <c r="AG2299" s="46"/>
      <c r="AH2299" s="46"/>
      <c r="AI2299" s="46"/>
      <c r="AJ2299" s="46"/>
    </row>
    <row r="2300" spans="1:3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  <c r="AA2300" s="46"/>
      <c r="AB2300" s="46"/>
      <c r="AC2300" s="46"/>
      <c r="AD2300" s="46"/>
      <c r="AE2300" s="46"/>
      <c r="AF2300" s="46"/>
      <c r="AG2300" s="46"/>
      <c r="AH2300" s="46"/>
      <c r="AI2300" s="46"/>
      <c r="AJ2300" s="46"/>
    </row>
    <row r="2301" spans="1:3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  <c r="AA2301" s="46"/>
      <c r="AB2301" s="46"/>
      <c r="AC2301" s="46"/>
      <c r="AD2301" s="46"/>
      <c r="AE2301" s="46"/>
      <c r="AF2301" s="46"/>
      <c r="AG2301" s="46"/>
      <c r="AH2301" s="46"/>
      <c r="AI2301" s="46"/>
      <c r="AJ2301" s="46"/>
    </row>
    <row r="2302" spans="1:3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  <c r="AA2302" s="46"/>
      <c r="AB2302" s="46"/>
      <c r="AC2302" s="46"/>
      <c r="AD2302" s="46"/>
      <c r="AE2302" s="46"/>
      <c r="AF2302" s="46"/>
      <c r="AG2302" s="46"/>
      <c r="AH2302" s="46"/>
      <c r="AI2302" s="46"/>
      <c r="AJ2302" s="46"/>
    </row>
    <row r="2303" spans="1:3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  <c r="AA2303" s="46"/>
      <c r="AB2303" s="46"/>
      <c r="AC2303" s="46"/>
      <c r="AD2303" s="46"/>
      <c r="AE2303" s="46"/>
      <c r="AF2303" s="46"/>
      <c r="AG2303" s="46"/>
      <c r="AH2303" s="46"/>
      <c r="AI2303" s="46"/>
      <c r="AJ2303" s="46"/>
    </row>
    <row r="2304" spans="1:3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  <c r="AA2304" s="46"/>
      <c r="AB2304" s="46"/>
      <c r="AC2304" s="46"/>
      <c r="AD2304" s="46"/>
      <c r="AE2304" s="46"/>
      <c r="AF2304" s="46"/>
      <c r="AG2304" s="46"/>
      <c r="AH2304" s="46"/>
      <c r="AI2304" s="46"/>
      <c r="AJ2304" s="46"/>
    </row>
    <row r="2305" spans="1:3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  <c r="AA2305" s="46"/>
      <c r="AB2305" s="46"/>
      <c r="AC2305" s="46"/>
      <c r="AD2305" s="46"/>
      <c r="AE2305" s="46"/>
      <c r="AF2305" s="46"/>
      <c r="AG2305" s="46"/>
      <c r="AH2305" s="46"/>
      <c r="AI2305" s="46"/>
      <c r="AJ2305" s="46"/>
    </row>
    <row r="2306" spans="1:3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  <c r="AA2306" s="46"/>
      <c r="AB2306" s="46"/>
      <c r="AC2306" s="46"/>
      <c r="AD2306" s="46"/>
      <c r="AE2306" s="46"/>
      <c r="AF2306" s="46"/>
      <c r="AG2306" s="46"/>
      <c r="AH2306" s="46"/>
      <c r="AI2306" s="46"/>
      <c r="AJ2306" s="46"/>
    </row>
    <row r="2307" spans="1:3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  <c r="AA2307" s="46"/>
      <c r="AB2307" s="46"/>
      <c r="AC2307" s="46"/>
      <c r="AD2307" s="46"/>
      <c r="AE2307" s="46"/>
      <c r="AF2307" s="46"/>
      <c r="AG2307" s="46"/>
      <c r="AH2307" s="46"/>
      <c r="AI2307" s="46"/>
      <c r="AJ2307" s="46"/>
    </row>
    <row r="2308" spans="1:3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  <c r="AA2308" s="46"/>
      <c r="AB2308" s="46"/>
      <c r="AC2308" s="46"/>
      <c r="AD2308" s="46"/>
      <c r="AE2308" s="46"/>
      <c r="AF2308" s="46"/>
      <c r="AG2308" s="46"/>
      <c r="AH2308" s="46"/>
      <c r="AI2308" s="46"/>
      <c r="AJ2308" s="46"/>
    </row>
    <row r="2309" spans="1:3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  <c r="AA2309" s="46"/>
      <c r="AB2309" s="46"/>
      <c r="AC2309" s="46"/>
      <c r="AD2309" s="46"/>
      <c r="AE2309" s="46"/>
      <c r="AF2309" s="46"/>
      <c r="AG2309" s="46"/>
      <c r="AH2309" s="46"/>
      <c r="AI2309" s="46"/>
      <c r="AJ2309" s="46"/>
    </row>
    <row r="2310" spans="1:3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  <c r="AA2310" s="46"/>
      <c r="AB2310" s="46"/>
      <c r="AC2310" s="46"/>
      <c r="AD2310" s="46"/>
      <c r="AE2310" s="46"/>
      <c r="AF2310" s="46"/>
      <c r="AG2310" s="46"/>
      <c r="AH2310" s="46"/>
      <c r="AI2310" s="46"/>
      <c r="AJ2310" s="46"/>
    </row>
    <row r="2311" spans="1:3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  <c r="AA2311" s="46"/>
      <c r="AB2311" s="46"/>
      <c r="AC2311" s="46"/>
      <c r="AD2311" s="46"/>
      <c r="AE2311" s="46"/>
      <c r="AF2311" s="46"/>
      <c r="AG2311" s="46"/>
      <c r="AH2311" s="46"/>
      <c r="AI2311" s="46"/>
      <c r="AJ2311" s="46"/>
    </row>
    <row r="2312" spans="1:3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  <c r="AA2312" s="46"/>
      <c r="AB2312" s="46"/>
      <c r="AC2312" s="46"/>
      <c r="AD2312" s="46"/>
      <c r="AE2312" s="46"/>
      <c r="AF2312" s="46"/>
      <c r="AG2312" s="46"/>
      <c r="AH2312" s="46"/>
      <c r="AI2312" s="46"/>
      <c r="AJ2312" s="46"/>
    </row>
    <row r="2313" spans="1:3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  <c r="AA2313" s="46"/>
      <c r="AB2313" s="46"/>
      <c r="AC2313" s="46"/>
      <c r="AD2313" s="46"/>
      <c r="AE2313" s="46"/>
      <c r="AF2313" s="46"/>
      <c r="AG2313" s="46"/>
      <c r="AH2313" s="46"/>
      <c r="AI2313" s="46"/>
      <c r="AJ2313" s="46"/>
    </row>
    <row r="2314" spans="1:3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  <c r="AA2314" s="46"/>
      <c r="AB2314" s="46"/>
      <c r="AC2314" s="46"/>
      <c r="AD2314" s="46"/>
      <c r="AE2314" s="46"/>
      <c r="AF2314" s="46"/>
      <c r="AG2314" s="46"/>
      <c r="AH2314" s="46"/>
      <c r="AI2314" s="46"/>
      <c r="AJ2314" s="46"/>
    </row>
    <row r="2315" spans="1:3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  <c r="AA2315" s="46"/>
      <c r="AB2315" s="46"/>
      <c r="AC2315" s="46"/>
      <c r="AD2315" s="46"/>
      <c r="AE2315" s="46"/>
      <c r="AF2315" s="46"/>
      <c r="AG2315" s="46"/>
      <c r="AH2315" s="46"/>
      <c r="AI2315" s="46"/>
      <c r="AJ2315" s="46"/>
    </row>
    <row r="2316" spans="1:3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  <c r="AA2316" s="46"/>
      <c r="AB2316" s="46"/>
      <c r="AC2316" s="46"/>
      <c r="AD2316" s="46"/>
      <c r="AE2316" s="46"/>
      <c r="AF2316" s="46"/>
      <c r="AG2316" s="46"/>
      <c r="AH2316" s="46"/>
      <c r="AI2316" s="46"/>
      <c r="AJ2316" s="46"/>
    </row>
    <row r="2317" spans="1:3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  <c r="AA2317" s="46"/>
      <c r="AB2317" s="46"/>
      <c r="AC2317" s="46"/>
      <c r="AD2317" s="46"/>
      <c r="AE2317" s="46"/>
      <c r="AF2317" s="46"/>
      <c r="AG2317" s="46"/>
      <c r="AH2317" s="46"/>
      <c r="AI2317" s="46"/>
      <c r="AJ2317" s="46"/>
    </row>
    <row r="2318" spans="1:3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  <c r="AA2318" s="46"/>
      <c r="AB2318" s="46"/>
      <c r="AC2318" s="46"/>
      <c r="AD2318" s="46"/>
      <c r="AE2318" s="46"/>
      <c r="AF2318" s="46"/>
      <c r="AG2318" s="46"/>
      <c r="AH2318" s="46"/>
      <c r="AI2318" s="46"/>
      <c r="AJ2318" s="46"/>
    </row>
    <row r="2319" spans="1:3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  <c r="AA2319" s="46"/>
      <c r="AB2319" s="46"/>
      <c r="AC2319" s="46"/>
      <c r="AD2319" s="46"/>
      <c r="AE2319" s="46"/>
      <c r="AF2319" s="46"/>
      <c r="AG2319" s="46"/>
      <c r="AH2319" s="46"/>
      <c r="AI2319" s="46"/>
      <c r="AJ2319" s="46"/>
    </row>
    <row r="2320" spans="1:3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  <c r="AA2320" s="46"/>
      <c r="AB2320" s="46"/>
      <c r="AC2320" s="46"/>
      <c r="AD2320" s="46"/>
      <c r="AE2320" s="46"/>
      <c r="AF2320" s="46"/>
      <c r="AG2320" s="46"/>
      <c r="AH2320" s="46"/>
      <c r="AI2320" s="46"/>
      <c r="AJ2320" s="46"/>
    </row>
    <row r="2321" spans="1:3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  <c r="AA2321" s="46"/>
      <c r="AB2321" s="46"/>
      <c r="AC2321" s="46"/>
      <c r="AD2321" s="46"/>
      <c r="AE2321" s="46"/>
      <c r="AF2321" s="46"/>
      <c r="AG2321" s="46"/>
      <c r="AH2321" s="46"/>
      <c r="AI2321" s="46"/>
      <c r="AJ2321" s="46"/>
    </row>
    <row r="2322" spans="1:3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  <c r="AA2322" s="46"/>
      <c r="AB2322" s="46"/>
      <c r="AC2322" s="46"/>
      <c r="AD2322" s="46"/>
      <c r="AE2322" s="46"/>
      <c r="AF2322" s="46"/>
      <c r="AG2322" s="46"/>
      <c r="AH2322" s="46"/>
      <c r="AI2322" s="46"/>
      <c r="AJ2322" s="46"/>
    </row>
    <row r="2323" spans="1:3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  <c r="AA2323" s="46"/>
      <c r="AB2323" s="46"/>
      <c r="AC2323" s="46"/>
      <c r="AD2323" s="46"/>
      <c r="AE2323" s="46"/>
      <c r="AF2323" s="46"/>
      <c r="AG2323" s="46"/>
      <c r="AH2323" s="46"/>
      <c r="AI2323" s="46"/>
      <c r="AJ2323" s="46"/>
    </row>
    <row r="2324" spans="1:3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  <c r="AA2324" s="46"/>
      <c r="AB2324" s="46"/>
      <c r="AC2324" s="46"/>
      <c r="AD2324" s="46"/>
      <c r="AE2324" s="46"/>
      <c r="AF2324" s="46"/>
      <c r="AG2324" s="46"/>
      <c r="AH2324" s="46"/>
      <c r="AI2324" s="46"/>
      <c r="AJ2324" s="46"/>
    </row>
    <row r="2325" spans="1:3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  <c r="AA2325" s="46"/>
      <c r="AB2325" s="46"/>
      <c r="AC2325" s="46"/>
      <c r="AD2325" s="46"/>
      <c r="AE2325" s="46"/>
      <c r="AF2325" s="46"/>
      <c r="AG2325" s="46"/>
      <c r="AH2325" s="46"/>
      <c r="AI2325" s="46"/>
      <c r="AJ2325" s="46"/>
    </row>
    <row r="2326" spans="1:3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  <c r="AA2326" s="46"/>
      <c r="AB2326" s="46"/>
      <c r="AC2326" s="46"/>
      <c r="AD2326" s="46"/>
      <c r="AE2326" s="46"/>
      <c r="AF2326" s="46"/>
      <c r="AG2326" s="46"/>
      <c r="AH2326" s="46"/>
      <c r="AI2326" s="46"/>
      <c r="AJ2326" s="46"/>
    </row>
    <row r="2327" spans="1:3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  <c r="AA2327" s="46"/>
      <c r="AB2327" s="46"/>
      <c r="AC2327" s="46"/>
      <c r="AD2327" s="46"/>
      <c r="AE2327" s="46"/>
      <c r="AF2327" s="46"/>
      <c r="AG2327" s="46"/>
      <c r="AH2327" s="46"/>
      <c r="AI2327" s="46"/>
      <c r="AJ2327" s="46"/>
    </row>
    <row r="2328" spans="1:3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  <c r="AA2328" s="46"/>
      <c r="AB2328" s="46"/>
      <c r="AC2328" s="46"/>
      <c r="AD2328" s="46"/>
      <c r="AE2328" s="46"/>
      <c r="AF2328" s="46"/>
      <c r="AG2328" s="46"/>
      <c r="AH2328" s="46"/>
      <c r="AI2328" s="46"/>
      <c r="AJ2328" s="46"/>
    </row>
    <row r="2329" spans="1:3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  <c r="AA2329" s="46"/>
      <c r="AB2329" s="46"/>
      <c r="AC2329" s="46"/>
      <c r="AD2329" s="46"/>
      <c r="AE2329" s="46"/>
      <c r="AF2329" s="46"/>
      <c r="AG2329" s="46"/>
      <c r="AH2329" s="46"/>
      <c r="AI2329" s="46"/>
      <c r="AJ2329" s="46"/>
    </row>
    <row r="2330" spans="1:3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  <c r="AA2330" s="46"/>
      <c r="AB2330" s="46"/>
      <c r="AC2330" s="46"/>
      <c r="AD2330" s="46"/>
      <c r="AE2330" s="46"/>
      <c r="AF2330" s="46"/>
      <c r="AG2330" s="46"/>
      <c r="AH2330" s="46"/>
      <c r="AI2330" s="46"/>
      <c r="AJ2330" s="46"/>
    </row>
    <row r="2331" spans="1:3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  <c r="AA2331" s="46"/>
      <c r="AB2331" s="46"/>
      <c r="AC2331" s="46"/>
      <c r="AD2331" s="46"/>
      <c r="AE2331" s="46"/>
      <c r="AF2331" s="46"/>
      <c r="AG2331" s="46"/>
      <c r="AH2331" s="46"/>
      <c r="AI2331" s="46"/>
      <c r="AJ2331" s="46"/>
    </row>
    <row r="2332" spans="1:3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  <c r="AA2332" s="46"/>
      <c r="AB2332" s="46"/>
      <c r="AC2332" s="46"/>
      <c r="AD2332" s="46"/>
      <c r="AE2332" s="46"/>
      <c r="AF2332" s="46"/>
      <c r="AG2332" s="46"/>
      <c r="AH2332" s="46"/>
      <c r="AI2332" s="46"/>
      <c r="AJ2332" s="46"/>
    </row>
    <row r="2333" spans="1:3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  <c r="AA2333" s="46"/>
      <c r="AB2333" s="46"/>
      <c r="AC2333" s="46"/>
      <c r="AD2333" s="46"/>
      <c r="AE2333" s="46"/>
      <c r="AF2333" s="46"/>
      <c r="AG2333" s="46"/>
      <c r="AH2333" s="46"/>
      <c r="AI2333" s="46"/>
      <c r="AJ2333" s="46"/>
    </row>
    <row r="2334" spans="1:3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  <c r="AA2334" s="46"/>
      <c r="AB2334" s="46"/>
      <c r="AC2334" s="46"/>
      <c r="AD2334" s="46"/>
      <c r="AE2334" s="46"/>
      <c r="AF2334" s="46"/>
      <c r="AG2334" s="46"/>
      <c r="AH2334" s="46"/>
      <c r="AI2334" s="46"/>
      <c r="AJ2334" s="46"/>
    </row>
    <row r="2335" spans="1:3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  <c r="AA2335" s="46"/>
      <c r="AB2335" s="46"/>
      <c r="AC2335" s="46"/>
      <c r="AD2335" s="46"/>
      <c r="AE2335" s="46"/>
      <c r="AF2335" s="46"/>
      <c r="AG2335" s="46"/>
      <c r="AH2335" s="46"/>
      <c r="AI2335" s="46"/>
      <c r="AJ2335" s="46"/>
    </row>
    <row r="2336" spans="1:3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  <c r="AA2336" s="46"/>
      <c r="AB2336" s="46"/>
      <c r="AC2336" s="46"/>
      <c r="AD2336" s="46"/>
      <c r="AE2336" s="46"/>
      <c r="AF2336" s="46"/>
      <c r="AG2336" s="46"/>
      <c r="AH2336" s="46"/>
      <c r="AI2336" s="46"/>
      <c r="AJ2336" s="46"/>
    </row>
    <row r="2337" spans="1:3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  <c r="AA2337" s="46"/>
      <c r="AB2337" s="46"/>
      <c r="AC2337" s="46"/>
      <c r="AD2337" s="46"/>
      <c r="AE2337" s="46"/>
      <c r="AF2337" s="46"/>
      <c r="AG2337" s="46"/>
      <c r="AH2337" s="46"/>
      <c r="AI2337" s="46"/>
      <c r="AJ2337" s="46"/>
    </row>
    <row r="2338" spans="1:3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  <c r="AA2338" s="46"/>
      <c r="AB2338" s="46"/>
      <c r="AC2338" s="46"/>
      <c r="AD2338" s="46"/>
      <c r="AE2338" s="46"/>
      <c r="AF2338" s="46"/>
      <c r="AG2338" s="46"/>
      <c r="AH2338" s="46"/>
      <c r="AI2338" s="46"/>
      <c r="AJ2338" s="46"/>
    </row>
    <row r="2339" spans="1:3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  <c r="AA2339" s="46"/>
      <c r="AB2339" s="46"/>
      <c r="AC2339" s="46"/>
      <c r="AD2339" s="46"/>
      <c r="AE2339" s="46"/>
      <c r="AF2339" s="46"/>
      <c r="AG2339" s="46"/>
      <c r="AH2339" s="46"/>
      <c r="AI2339" s="46"/>
      <c r="AJ2339" s="46"/>
    </row>
    <row r="2340" spans="1:3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  <c r="AA2340" s="46"/>
      <c r="AB2340" s="46"/>
      <c r="AC2340" s="46"/>
      <c r="AD2340" s="46"/>
      <c r="AE2340" s="46"/>
      <c r="AF2340" s="46"/>
      <c r="AG2340" s="46"/>
      <c r="AH2340" s="46"/>
      <c r="AI2340" s="46"/>
      <c r="AJ2340" s="46"/>
    </row>
    <row r="2341" spans="1:3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  <c r="AA2341" s="46"/>
      <c r="AB2341" s="46"/>
      <c r="AC2341" s="46"/>
      <c r="AD2341" s="46"/>
      <c r="AE2341" s="46"/>
      <c r="AF2341" s="46"/>
      <c r="AG2341" s="46"/>
      <c r="AH2341" s="46"/>
      <c r="AI2341" s="46"/>
      <c r="AJ2341" s="46"/>
    </row>
    <row r="2342" spans="1:3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  <c r="AA2342" s="46"/>
      <c r="AB2342" s="46"/>
      <c r="AC2342" s="46"/>
      <c r="AD2342" s="46"/>
      <c r="AE2342" s="46"/>
      <c r="AF2342" s="46"/>
      <c r="AG2342" s="46"/>
      <c r="AH2342" s="46"/>
      <c r="AI2342" s="46"/>
      <c r="AJ2342" s="46"/>
    </row>
    <row r="2343" spans="1:3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  <c r="AA2343" s="46"/>
      <c r="AB2343" s="46"/>
      <c r="AC2343" s="46"/>
      <c r="AD2343" s="46"/>
      <c r="AE2343" s="46"/>
      <c r="AF2343" s="46"/>
      <c r="AG2343" s="46"/>
      <c r="AH2343" s="46"/>
      <c r="AI2343" s="46"/>
      <c r="AJ2343" s="46"/>
    </row>
    <row r="2344" spans="1:3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  <c r="AA2344" s="46"/>
      <c r="AB2344" s="46"/>
      <c r="AC2344" s="46"/>
      <c r="AD2344" s="46"/>
      <c r="AE2344" s="46"/>
      <c r="AF2344" s="46"/>
      <c r="AG2344" s="46"/>
      <c r="AH2344" s="46"/>
      <c r="AI2344" s="46"/>
      <c r="AJ2344" s="46"/>
    </row>
    <row r="2345" spans="1:3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  <c r="AA2345" s="46"/>
      <c r="AB2345" s="46"/>
      <c r="AC2345" s="46"/>
      <c r="AD2345" s="46"/>
      <c r="AE2345" s="46"/>
      <c r="AF2345" s="46"/>
      <c r="AG2345" s="46"/>
      <c r="AH2345" s="46"/>
      <c r="AI2345" s="46"/>
      <c r="AJ2345" s="46"/>
    </row>
    <row r="2346" spans="1:3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  <c r="AA2346" s="46"/>
      <c r="AB2346" s="46"/>
      <c r="AC2346" s="46"/>
      <c r="AD2346" s="46"/>
      <c r="AE2346" s="46"/>
      <c r="AF2346" s="46"/>
      <c r="AG2346" s="46"/>
      <c r="AH2346" s="46"/>
      <c r="AI2346" s="46"/>
      <c r="AJ2346" s="46"/>
    </row>
    <row r="2347" spans="1:3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  <c r="AA2347" s="46"/>
      <c r="AB2347" s="46"/>
      <c r="AC2347" s="46"/>
      <c r="AD2347" s="46"/>
      <c r="AE2347" s="46"/>
      <c r="AF2347" s="46"/>
      <c r="AG2347" s="46"/>
      <c r="AH2347" s="46"/>
      <c r="AI2347" s="46"/>
      <c r="AJ2347" s="46"/>
    </row>
    <row r="2348" spans="1:3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  <c r="AA2348" s="46"/>
      <c r="AB2348" s="46"/>
      <c r="AC2348" s="46"/>
      <c r="AD2348" s="46"/>
      <c r="AE2348" s="46"/>
      <c r="AF2348" s="46"/>
      <c r="AG2348" s="46"/>
      <c r="AH2348" s="46"/>
      <c r="AI2348" s="46"/>
      <c r="AJ2348" s="46"/>
    </row>
    <row r="2349" spans="1:3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  <c r="AA2349" s="46"/>
      <c r="AB2349" s="46"/>
      <c r="AC2349" s="46"/>
      <c r="AD2349" s="46"/>
      <c r="AE2349" s="46"/>
      <c r="AF2349" s="46"/>
      <c r="AG2349" s="46"/>
      <c r="AH2349" s="46"/>
      <c r="AI2349" s="46"/>
      <c r="AJ2349" s="46"/>
    </row>
    <row r="2350" spans="1:3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  <c r="AA2350" s="46"/>
      <c r="AB2350" s="46"/>
      <c r="AC2350" s="46"/>
      <c r="AD2350" s="46"/>
      <c r="AE2350" s="46"/>
      <c r="AF2350" s="46"/>
      <c r="AG2350" s="46"/>
      <c r="AH2350" s="46"/>
      <c r="AI2350" s="46"/>
      <c r="AJ2350" s="46"/>
    </row>
    <row r="2351" spans="1:3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  <c r="AA2351" s="46"/>
      <c r="AB2351" s="46"/>
      <c r="AC2351" s="46"/>
      <c r="AD2351" s="46"/>
      <c r="AE2351" s="46"/>
      <c r="AF2351" s="46"/>
      <c r="AG2351" s="46"/>
      <c r="AH2351" s="46"/>
      <c r="AI2351" s="46"/>
      <c r="AJ2351" s="46"/>
    </row>
    <row r="2352" spans="1:3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  <c r="AA2352" s="46"/>
      <c r="AB2352" s="46"/>
      <c r="AC2352" s="46"/>
      <c r="AD2352" s="46"/>
      <c r="AE2352" s="46"/>
      <c r="AF2352" s="46"/>
      <c r="AG2352" s="46"/>
      <c r="AH2352" s="46"/>
      <c r="AI2352" s="46"/>
      <c r="AJ2352" s="46"/>
    </row>
    <row r="2353" spans="1:3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  <c r="AA2353" s="46"/>
      <c r="AB2353" s="46"/>
      <c r="AC2353" s="46"/>
      <c r="AD2353" s="46"/>
      <c r="AE2353" s="46"/>
      <c r="AF2353" s="46"/>
      <c r="AG2353" s="46"/>
      <c r="AH2353" s="46"/>
      <c r="AI2353" s="46"/>
      <c r="AJ2353" s="46"/>
    </row>
    <row r="2354" spans="1:3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  <c r="AA2354" s="46"/>
      <c r="AB2354" s="46"/>
      <c r="AC2354" s="46"/>
      <c r="AD2354" s="46"/>
      <c r="AE2354" s="46"/>
      <c r="AF2354" s="46"/>
      <c r="AG2354" s="46"/>
      <c r="AH2354" s="46"/>
      <c r="AI2354" s="46"/>
      <c r="AJ2354" s="46"/>
    </row>
    <row r="2355" spans="1:3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  <c r="AA2355" s="46"/>
      <c r="AB2355" s="46"/>
      <c r="AC2355" s="46"/>
      <c r="AD2355" s="46"/>
      <c r="AE2355" s="46"/>
      <c r="AF2355" s="46"/>
      <c r="AG2355" s="46"/>
      <c r="AH2355" s="46"/>
      <c r="AI2355" s="46"/>
      <c r="AJ2355" s="46"/>
    </row>
    <row r="2356" spans="1:3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  <c r="AA2356" s="46"/>
      <c r="AB2356" s="46"/>
      <c r="AC2356" s="46"/>
      <c r="AD2356" s="46"/>
      <c r="AE2356" s="46"/>
      <c r="AF2356" s="46"/>
      <c r="AG2356" s="46"/>
      <c r="AH2356" s="46"/>
      <c r="AI2356" s="46"/>
      <c r="AJ2356" s="46"/>
    </row>
    <row r="2357" spans="1:3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  <c r="AA2357" s="46"/>
      <c r="AB2357" s="46"/>
      <c r="AC2357" s="46"/>
      <c r="AD2357" s="46"/>
      <c r="AE2357" s="46"/>
      <c r="AF2357" s="46"/>
      <c r="AG2357" s="46"/>
      <c r="AH2357" s="46"/>
      <c r="AI2357" s="46"/>
      <c r="AJ2357" s="46"/>
    </row>
    <row r="2358" spans="1:3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  <c r="AA2358" s="46"/>
      <c r="AB2358" s="46"/>
      <c r="AC2358" s="46"/>
      <c r="AD2358" s="46"/>
      <c r="AE2358" s="46"/>
      <c r="AF2358" s="46"/>
      <c r="AG2358" s="46"/>
      <c r="AH2358" s="46"/>
      <c r="AI2358" s="46"/>
      <c r="AJ2358" s="46"/>
    </row>
    <row r="2359" spans="1:3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  <c r="AA2359" s="46"/>
      <c r="AB2359" s="46"/>
      <c r="AC2359" s="46"/>
      <c r="AD2359" s="46"/>
      <c r="AE2359" s="46"/>
      <c r="AF2359" s="46"/>
      <c r="AG2359" s="46"/>
      <c r="AH2359" s="46"/>
      <c r="AI2359" s="46"/>
      <c r="AJ2359" s="46"/>
    </row>
    <row r="2360" spans="1:3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  <c r="AA2360" s="46"/>
      <c r="AB2360" s="46"/>
      <c r="AC2360" s="46"/>
      <c r="AD2360" s="46"/>
      <c r="AE2360" s="46"/>
      <c r="AF2360" s="46"/>
      <c r="AG2360" s="46"/>
      <c r="AH2360" s="46"/>
      <c r="AI2360" s="46"/>
      <c r="AJ2360" s="46"/>
    </row>
    <row r="2361" spans="1:3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  <c r="AA2361" s="46"/>
      <c r="AB2361" s="46"/>
      <c r="AC2361" s="46"/>
      <c r="AD2361" s="46"/>
      <c r="AE2361" s="46"/>
      <c r="AF2361" s="46"/>
      <c r="AG2361" s="46"/>
      <c r="AH2361" s="46"/>
      <c r="AI2361" s="46"/>
      <c r="AJ2361" s="46"/>
    </row>
    <row r="2362" spans="1:3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  <c r="AA2362" s="46"/>
      <c r="AB2362" s="46"/>
      <c r="AC2362" s="46"/>
      <c r="AD2362" s="46"/>
      <c r="AE2362" s="46"/>
      <c r="AF2362" s="46"/>
      <c r="AG2362" s="46"/>
      <c r="AH2362" s="46"/>
      <c r="AI2362" s="46"/>
      <c r="AJ2362" s="46"/>
    </row>
    <row r="2363" spans="1:3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  <c r="AA2363" s="46"/>
      <c r="AB2363" s="46"/>
      <c r="AC2363" s="46"/>
      <c r="AD2363" s="46"/>
      <c r="AE2363" s="46"/>
      <c r="AF2363" s="46"/>
      <c r="AG2363" s="46"/>
      <c r="AH2363" s="46"/>
      <c r="AI2363" s="46"/>
      <c r="AJ2363" s="46"/>
    </row>
    <row r="2364" spans="1:3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  <c r="AA2364" s="46"/>
      <c r="AB2364" s="46"/>
      <c r="AC2364" s="46"/>
      <c r="AD2364" s="46"/>
      <c r="AE2364" s="46"/>
      <c r="AF2364" s="46"/>
      <c r="AG2364" s="46"/>
      <c r="AH2364" s="46"/>
      <c r="AI2364" s="46"/>
      <c r="AJ2364" s="46"/>
    </row>
    <row r="2365" spans="1:3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  <c r="AA2365" s="46"/>
      <c r="AB2365" s="46"/>
      <c r="AC2365" s="46"/>
      <c r="AD2365" s="46"/>
      <c r="AE2365" s="46"/>
      <c r="AF2365" s="46"/>
      <c r="AG2365" s="46"/>
      <c r="AH2365" s="46"/>
      <c r="AI2365" s="46"/>
      <c r="AJ2365" s="46"/>
    </row>
    <row r="2366" spans="1:3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  <c r="AA2366" s="46"/>
      <c r="AB2366" s="46"/>
      <c r="AC2366" s="46"/>
      <c r="AD2366" s="46"/>
      <c r="AE2366" s="46"/>
      <c r="AF2366" s="46"/>
      <c r="AG2366" s="46"/>
      <c r="AH2366" s="46"/>
      <c r="AI2366" s="46"/>
      <c r="AJ2366" s="46"/>
    </row>
    <row r="2367" spans="1:3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  <c r="AA2367" s="46"/>
      <c r="AB2367" s="46"/>
      <c r="AC2367" s="46"/>
      <c r="AD2367" s="46"/>
      <c r="AE2367" s="46"/>
      <c r="AF2367" s="46"/>
      <c r="AG2367" s="46"/>
      <c r="AH2367" s="46"/>
      <c r="AI2367" s="46"/>
      <c r="AJ2367" s="46"/>
    </row>
    <row r="2368" spans="1:3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  <c r="AA2368" s="46"/>
      <c r="AB2368" s="46"/>
      <c r="AC2368" s="46"/>
      <c r="AD2368" s="46"/>
      <c r="AE2368" s="46"/>
      <c r="AF2368" s="46"/>
      <c r="AG2368" s="46"/>
      <c r="AH2368" s="46"/>
      <c r="AI2368" s="46"/>
      <c r="AJ2368" s="46"/>
    </row>
    <row r="2369" spans="1:3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  <c r="AA2369" s="46"/>
      <c r="AB2369" s="46"/>
      <c r="AC2369" s="46"/>
      <c r="AD2369" s="46"/>
      <c r="AE2369" s="46"/>
      <c r="AF2369" s="46"/>
      <c r="AG2369" s="46"/>
      <c r="AH2369" s="46"/>
      <c r="AI2369" s="46"/>
      <c r="AJ2369" s="46"/>
    </row>
    <row r="2370" spans="1:3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  <c r="AA2370" s="46"/>
      <c r="AB2370" s="46"/>
      <c r="AC2370" s="46"/>
      <c r="AD2370" s="46"/>
      <c r="AE2370" s="46"/>
      <c r="AF2370" s="46"/>
      <c r="AG2370" s="46"/>
      <c r="AH2370" s="46"/>
      <c r="AI2370" s="46"/>
      <c r="AJ2370" s="46"/>
    </row>
    <row r="2371" spans="1:3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  <c r="AA2371" s="46"/>
      <c r="AB2371" s="46"/>
      <c r="AC2371" s="46"/>
      <c r="AD2371" s="46"/>
      <c r="AE2371" s="46"/>
      <c r="AF2371" s="46"/>
      <c r="AG2371" s="46"/>
      <c r="AH2371" s="46"/>
      <c r="AI2371" s="46"/>
      <c r="AJ2371" s="46"/>
    </row>
    <row r="2372" spans="1:3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  <c r="AA2372" s="46"/>
      <c r="AB2372" s="46"/>
      <c r="AC2372" s="46"/>
      <c r="AD2372" s="46"/>
      <c r="AE2372" s="46"/>
      <c r="AF2372" s="46"/>
      <c r="AG2372" s="46"/>
      <c r="AH2372" s="46"/>
      <c r="AI2372" s="46"/>
      <c r="AJ2372" s="46"/>
    </row>
    <row r="2373" spans="1:3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  <c r="AA2373" s="46"/>
      <c r="AB2373" s="46"/>
      <c r="AC2373" s="46"/>
      <c r="AD2373" s="46"/>
      <c r="AE2373" s="46"/>
      <c r="AF2373" s="46"/>
      <c r="AG2373" s="46"/>
      <c r="AH2373" s="46"/>
      <c r="AI2373" s="46"/>
      <c r="AJ2373" s="46"/>
    </row>
    <row r="2374" spans="1:3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  <c r="AA2374" s="46"/>
      <c r="AB2374" s="46"/>
      <c r="AC2374" s="46"/>
      <c r="AD2374" s="46"/>
      <c r="AE2374" s="46"/>
      <c r="AF2374" s="46"/>
      <c r="AG2374" s="46"/>
      <c r="AH2374" s="46"/>
      <c r="AI2374" s="46"/>
      <c r="AJ2374" s="46"/>
    </row>
    <row r="2375" spans="1:3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  <c r="AA2375" s="46"/>
      <c r="AB2375" s="46"/>
      <c r="AC2375" s="46"/>
      <c r="AD2375" s="46"/>
      <c r="AE2375" s="46"/>
      <c r="AF2375" s="46"/>
      <c r="AG2375" s="46"/>
      <c r="AH2375" s="46"/>
      <c r="AI2375" s="46"/>
      <c r="AJ2375" s="46"/>
    </row>
    <row r="2376" spans="1:3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  <c r="AA2376" s="46"/>
      <c r="AB2376" s="46"/>
      <c r="AC2376" s="46"/>
      <c r="AD2376" s="46"/>
      <c r="AE2376" s="46"/>
      <c r="AF2376" s="46"/>
      <c r="AG2376" s="46"/>
      <c r="AH2376" s="46"/>
      <c r="AI2376" s="46"/>
      <c r="AJ2376" s="46"/>
    </row>
    <row r="2377" spans="1:3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  <c r="AA2377" s="46"/>
      <c r="AB2377" s="46"/>
      <c r="AC2377" s="46"/>
      <c r="AD2377" s="46"/>
      <c r="AE2377" s="46"/>
      <c r="AF2377" s="46"/>
      <c r="AG2377" s="46"/>
      <c r="AH2377" s="46"/>
      <c r="AI2377" s="46"/>
      <c r="AJ2377" s="46"/>
    </row>
    <row r="2378" spans="1:3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  <c r="AA2378" s="46"/>
      <c r="AB2378" s="46"/>
      <c r="AC2378" s="46"/>
      <c r="AD2378" s="46"/>
      <c r="AE2378" s="46"/>
      <c r="AF2378" s="46"/>
      <c r="AG2378" s="46"/>
      <c r="AH2378" s="46"/>
      <c r="AI2378" s="46"/>
      <c r="AJ2378" s="46"/>
    </row>
    <row r="2379" spans="1:3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  <c r="AA2379" s="46"/>
      <c r="AB2379" s="46"/>
      <c r="AC2379" s="46"/>
      <c r="AD2379" s="46"/>
      <c r="AE2379" s="46"/>
      <c r="AF2379" s="46"/>
      <c r="AG2379" s="46"/>
      <c r="AH2379" s="46"/>
      <c r="AI2379" s="46"/>
      <c r="AJ2379" s="46"/>
    </row>
    <row r="2380" spans="1:3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  <c r="AA2380" s="46"/>
      <c r="AB2380" s="46"/>
      <c r="AC2380" s="46"/>
      <c r="AD2380" s="46"/>
      <c r="AE2380" s="46"/>
      <c r="AF2380" s="46"/>
      <c r="AG2380" s="46"/>
      <c r="AH2380" s="46"/>
      <c r="AI2380" s="46"/>
      <c r="AJ2380" s="46"/>
    </row>
    <row r="2381" spans="1:3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  <c r="AA2381" s="46"/>
      <c r="AB2381" s="46"/>
      <c r="AC2381" s="46"/>
      <c r="AD2381" s="46"/>
      <c r="AE2381" s="46"/>
      <c r="AF2381" s="46"/>
      <c r="AG2381" s="46"/>
      <c r="AH2381" s="46"/>
      <c r="AI2381" s="46"/>
      <c r="AJ2381" s="46"/>
    </row>
    <row r="2382" spans="1:3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  <c r="AA2382" s="46"/>
      <c r="AB2382" s="46"/>
      <c r="AC2382" s="46"/>
      <c r="AD2382" s="46"/>
      <c r="AE2382" s="46"/>
      <c r="AF2382" s="46"/>
      <c r="AG2382" s="46"/>
      <c r="AH2382" s="46"/>
      <c r="AI2382" s="46"/>
      <c r="AJ2382" s="46"/>
    </row>
    <row r="2383" spans="1:3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  <c r="AA2383" s="46"/>
      <c r="AB2383" s="46"/>
      <c r="AC2383" s="46"/>
      <c r="AD2383" s="46"/>
      <c r="AE2383" s="46"/>
      <c r="AF2383" s="46"/>
      <c r="AG2383" s="46"/>
      <c r="AH2383" s="46"/>
      <c r="AI2383" s="46"/>
      <c r="AJ2383" s="46"/>
    </row>
    <row r="2384" spans="1:3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  <c r="AA2384" s="46"/>
      <c r="AB2384" s="46"/>
      <c r="AC2384" s="46"/>
      <c r="AD2384" s="46"/>
      <c r="AE2384" s="46"/>
      <c r="AF2384" s="46"/>
      <c r="AG2384" s="46"/>
      <c r="AH2384" s="46"/>
      <c r="AI2384" s="46"/>
      <c r="AJ2384" s="46"/>
    </row>
    <row r="2385" spans="1:3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  <c r="AA2385" s="46"/>
      <c r="AB2385" s="46"/>
      <c r="AC2385" s="46"/>
      <c r="AD2385" s="46"/>
      <c r="AE2385" s="46"/>
      <c r="AF2385" s="46"/>
      <c r="AG2385" s="46"/>
      <c r="AH2385" s="46"/>
      <c r="AI2385" s="46"/>
      <c r="AJ2385" s="46"/>
    </row>
    <row r="2386" spans="1:3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  <c r="AA2386" s="46"/>
      <c r="AB2386" s="46"/>
      <c r="AC2386" s="46"/>
      <c r="AD2386" s="46"/>
      <c r="AE2386" s="46"/>
      <c r="AF2386" s="46"/>
      <c r="AG2386" s="46"/>
      <c r="AH2386" s="46"/>
      <c r="AI2386" s="46"/>
      <c r="AJ2386" s="46"/>
    </row>
    <row r="2387" spans="1:3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  <c r="AA2387" s="46"/>
      <c r="AB2387" s="46"/>
      <c r="AC2387" s="46"/>
      <c r="AD2387" s="46"/>
      <c r="AE2387" s="46"/>
      <c r="AF2387" s="46"/>
      <c r="AG2387" s="46"/>
      <c r="AH2387" s="46"/>
      <c r="AI2387" s="46"/>
      <c r="AJ2387" s="46"/>
    </row>
    <row r="2388" spans="1:3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  <c r="AA2388" s="46"/>
      <c r="AB2388" s="46"/>
      <c r="AC2388" s="46"/>
      <c r="AD2388" s="46"/>
      <c r="AE2388" s="46"/>
      <c r="AF2388" s="46"/>
      <c r="AG2388" s="46"/>
      <c r="AH2388" s="46"/>
      <c r="AI2388" s="46"/>
      <c r="AJ2388" s="46"/>
    </row>
    <row r="2389" spans="1:3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  <c r="AA2389" s="46"/>
      <c r="AB2389" s="46"/>
      <c r="AC2389" s="46"/>
      <c r="AD2389" s="46"/>
      <c r="AE2389" s="46"/>
      <c r="AF2389" s="46"/>
      <c r="AG2389" s="46"/>
      <c r="AH2389" s="46"/>
      <c r="AI2389" s="46"/>
      <c r="AJ2389" s="46"/>
    </row>
    <row r="2390" spans="1:3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  <c r="AA2390" s="46"/>
      <c r="AB2390" s="46"/>
      <c r="AC2390" s="46"/>
      <c r="AD2390" s="46"/>
      <c r="AE2390" s="46"/>
      <c r="AF2390" s="46"/>
      <c r="AG2390" s="46"/>
      <c r="AH2390" s="46"/>
      <c r="AI2390" s="46"/>
      <c r="AJ2390" s="46"/>
    </row>
    <row r="2391" spans="1:3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  <c r="AA2391" s="46"/>
      <c r="AB2391" s="46"/>
      <c r="AC2391" s="46"/>
      <c r="AD2391" s="46"/>
      <c r="AE2391" s="46"/>
      <c r="AF2391" s="46"/>
      <c r="AG2391" s="46"/>
      <c r="AH2391" s="46"/>
      <c r="AI2391" s="46"/>
      <c r="AJ2391" s="46"/>
    </row>
    <row r="2392" spans="1:3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  <c r="AA2392" s="46"/>
      <c r="AB2392" s="46"/>
      <c r="AC2392" s="46"/>
      <c r="AD2392" s="46"/>
      <c r="AE2392" s="46"/>
      <c r="AF2392" s="46"/>
      <c r="AG2392" s="46"/>
      <c r="AH2392" s="46"/>
      <c r="AI2392" s="46"/>
      <c r="AJ2392" s="46"/>
    </row>
    <row r="2393" spans="1:3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  <c r="AA2393" s="46"/>
      <c r="AB2393" s="46"/>
      <c r="AC2393" s="46"/>
      <c r="AD2393" s="46"/>
      <c r="AE2393" s="46"/>
      <c r="AF2393" s="46"/>
      <c r="AG2393" s="46"/>
      <c r="AH2393" s="46"/>
      <c r="AI2393" s="46"/>
      <c r="AJ2393" s="46"/>
    </row>
    <row r="2394" spans="1:3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  <c r="AA2394" s="46"/>
      <c r="AB2394" s="46"/>
      <c r="AC2394" s="46"/>
      <c r="AD2394" s="46"/>
      <c r="AE2394" s="46"/>
      <c r="AF2394" s="46"/>
      <c r="AG2394" s="46"/>
      <c r="AH2394" s="46"/>
      <c r="AI2394" s="46"/>
      <c r="AJ2394" s="46"/>
    </row>
    <row r="2395" spans="1:3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  <c r="AA2395" s="46"/>
      <c r="AB2395" s="46"/>
      <c r="AC2395" s="46"/>
      <c r="AD2395" s="46"/>
      <c r="AE2395" s="46"/>
      <c r="AF2395" s="46"/>
      <c r="AG2395" s="46"/>
      <c r="AH2395" s="46"/>
      <c r="AI2395" s="46"/>
      <c r="AJ2395" s="46"/>
    </row>
    <row r="2396" spans="1:3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  <c r="AA2396" s="46"/>
      <c r="AB2396" s="46"/>
      <c r="AC2396" s="46"/>
      <c r="AD2396" s="46"/>
      <c r="AE2396" s="46"/>
      <c r="AF2396" s="46"/>
      <c r="AG2396" s="46"/>
      <c r="AH2396" s="46"/>
      <c r="AI2396" s="46"/>
      <c r="AJ2396" s="46"/>
    </row>
    <row r="2397" spans="1:3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  <c r="AA2397" s="46"/>
      <c r="AB2397" s="46"/>
      <c r="AC2397" s="46"/>
      <c r="AD2397" s="46"/>
      <c r="AE2397" s="46"/>
      <c r="AF2397" s="46"/>
      <c r="AG2397" s="46"/>
      <c r="AH2397" s="46"/>
      <c r="AI2397" s="46"/>
      <c r="AJ2397" s="46"/>
    </row>
    <row r="2398" spans="1:3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  <c r="AA2398" s="46"/>
      <c r="AB2398" s="46"/>
      <c r="AC2398" s="46"/>
      <c r="AD2398" s="46"/>
      <c r="AE2398" s="46"/>
      <c r="AF2398" s="46"/>
      <c r="AG2398" s="46"/>
      <c r="AH2398" s="46"/>
      <c r="AI2398" s="46"/>
      <c r="AJ2398" s="46"/>
    </row>
    <row r="2399" spans="1:3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  <c r="AA2399" s="46"/>
      <c r="AB2399" s="46"/>
      <c r="AC2399" s="46"/>
      <c r="AD2399" s="46"/>
      <c r="AE2399" s="46"/>
      <c r="AF2399" s="46"/>
      <c r="AG2399" s="46"/>
      <c r="AH2399" s="46"/>
      <c r="AI2399" s="46"/>
      <c r="AJ2399" s="46"/>
    </row>
    <row r="2400" spans="1:3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  <c r="AA2400" s="46"/>
      <c r="AB2400" s="46"/>
      <c r="AC2400" s="46"/>
      <c r="AD2400" s="46"/>
      <c r="AE2400" s="46"/>
      <c r="AF2400" s="46"/>
      <c r="AG2400" s="46"/>
      <c r="AH2400" s="46"/>
      <c r="AI2400" s="46"/>
      <c r="AJ2400" s="46"/>
    </row>
    <row r="2401" spans="1:3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  <c r="AA2401" s="46"/>
      <c r="AB2401" s="46"/>
      <c r="AC2401" s="46"/>
      <c r="AD2401" s="46"/>
      <c r="AE2401" s="46"/>
      <c r="AF2401" s="46"/>
      <c r="AG2401" s="46"/>
      <c r="AH2401" s="46"/>
      <c r="AI2401" s="46"/>
      <c r="AJ2401" s="46"/>
    </row>
    <row r="2402" spans="1:3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  <c r="AA2402" s="46"/>
      <c r="AB2402" s="46"/>
      <c r="AC2402" s="46"/>
      <c r="AD2402" s="46"/>
      <c r="AE2402" s="46"/>
      <c r="AF2402" s="46"/>
      <c r="AG2402" s="46"/>
      <c r="AH2402" s="46"/>
      <c r="AI2402" s="46"/>
      <c r="AJ2402" s="46"/>
    </row>
    <row r="2403" spans="1:3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  <c r="AA2403" s="46"/>
      <c r="AB2403" s="46"/>
      <c r="AC2403" s="46"/>
      <c r="AD2403" s="46"/>
      <c r="AE2403" s="46"/>
      <c r="AF2403" s="46"/>
      <c r="AG2403" s="46"/>
      <c r="AH2403" s="46"/>
      <c r="AI2403" s="46"/>
      <c r="AJ2403" s="46"/>
    </row>
    <row r="2404" spans="1:3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  <c r="AA2404" s="46"/>
      <c r="AB2404" s="46"/>
      <c r="AC2404" s="46"/>
      <c r="AD2404" s="46"/>
      <c r="AE2404" s="46"/>
      <c r="AF2404" s="46"/>
      <c r="AG2404" s="46"/>
      <c r="AH2404" s="46"/>
      <c r="AI2404" s="46"/>
      <c r="AJ2404" s="46"/>
    </row>
    <row r="2405" spans="1:3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  <c r="AA2405" s="46"/>
      <c r="AB2405" s="46"/>
      <c r="AC2405" s="46"/>
      <c r="AD2405" s="46"/>
      <c r="AE2405" s="46"/>
      <c r="AF2405" s="46"/>
      <c r="AG2405" s="46"/>
      <c r="AH2405" s="46"/>
      <c r="AI2405" s="46"/>
      <c r="AJ2405" s="46"/>
    </row>
    <row r="2406" spans="1:3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  <c r="AA2406" s="46"/>
      <c r="AB2406" s="46"/>
      <c r="AC2406" s="46"/>
      <c r="AD2406" s="46"/>
      <c r="AE2406" s="46"/>
      <c r="AF2406" s="46"/>
      <c r="AG2406" s="46"/>
      <c r="AH2406" s="46"/>
      <c r="AI2406" s="46"/>
      <c r="AJ2406" s="46"/>
    </row>
    <row r="2407" spans="1:3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  <c r="AA2407" s="46"/>
      <c r="AB2407" s="46"/>
      <c r="AC2407" s="46"/>
      <c r="AD2407" s="46"/>
      <c r="AE2407" s="46"/>
      <c r="AF2407" s="46"/>
      <c r="AG2407" s="46"/>
      <c r="AH2407" s="46"/>
      <c r="AI2407" s="46"/>
      <c r="AJ2407" s="46"/>
    </row>
    <row r="2408" spans="1:3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  <c r="AA2408" s="46"/>
      <c r="AB2408" s="46"/>
      <c r="AC2408" s="46"/>
      <c r="AD2408" s="46"/>
      <c r="AE2408" s="46"/>
      <c r="AF2408" s="46"/>
      <c r="AG2408" s="46"/>
      <c r="AH2408" s="46"/>
      <c r="AI2408" s="46"/>
      <c r="AJ2408" s="46"/>
    </row>
    <row r="2409" spans="1:3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  <c r="AA2409" s="46"/>
      <c r="AB2409" s="46"/>
      <c r="AC2409" s="46"/>
      <c r="AD2409" s="46"/>
      <c r="AE2409" s="46"/>
      <c r="AF2409" s="46"/>
      <c r="AG2409" s="46"/>
      <c r="AH2409" s="46"/>
      <c r="AI2409" s="46"/>
      <c r="AJ2409" s="46"/>
    </row>
    <row r="2410" spans="1:3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  <c r="AA2410" s="46"/>
      <c r="AB2410" s="46"/>
      <c r="AC2410" s="46"/>
      <c r="AD2410" s="46"/>
      <c r="AE2410" s="46"/>
      <c r="AF2410" s="46"/>
      <c r="AG2410" s="46"/>
      <c r="AH2410" s="46"/>
      <c r="AI2410" s="46"/>
      <c r="AJ2410" s="46"/>
    </row>
    <row r="2411" spans="1:3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  <c r="AA2411" s="46"/>
      <c r="AB2411" s="46"/>
      <c r="AC2411" s="46"/>
      <c r="AD2411" s="46"/>
      <c r="AE2411" s="46"/>
      <c r="AF2411" s="46"/>
      <c r="AG2411" s="46"/>
      <c r="AH2411" s="46"/>
      <c r="AI2411" s="46"/>
      <c r="AJ2411" s="46"/>
    </row>
    <row r="2412" spans="1:3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  <c r="AA2412" s="46"/>
      <c r="AB2412" s="46"/>
      <c r="AC2412" s="46"/>
      <c r="AD2412" s="46"/>
      <c r="AE2412" s="46"/>
      <c r="AF2412" s="46"/>
      <c r="AG2412" s="46"/>
      <c r="AH2412" s="46"/>
      <c r="AI2412" s="46"/>
      <c r="AJ2412" s="46"/>
    </row>
    <row r="2413" spans="1:3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  <c r="AA2413" s="46"/>
      <c r="AB2413" s="46"/>
      <c r="AC2413" s="46"/>
      <c r="AD2413" s="46"/>
      <c r="AE2413" s="46"/>
      <c r="AF2413" s="46"/>
      <c r="AG2413" s="46"/>
      <c r="AH2413" s="46"/>
      <c r="AI2413" s="46"/>
      <c r="AJ2413" s="46"/>
    </row>
    <row r="2414" spans="1:3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  <c r="AA2414" s="46"/>
      <c r="AB2414" s="46"/>
      <c r="AC2414" s="46"/>
      <c r="AD2414" s="46"/>
      <c r="AE2414" s="46"/>
      <c r="AF2414" s="46"/>
      <c r="AG2414" s="46"/>
      <c r="AH2414" s="46"/>
      <c r="AI2414" s="46"/>
      <c r="AJ2414" s="46"/>
    </row>
    <row r="2415" spans="1:3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  <c r="AA2415" s="46"/>
      <c r="AB2415" s="46"/>
      <c r="AC2415" s="46"/>
      <c r="AD2415" s="46"/>
      <c r="AE2415" s="46"/>
      <c r="AF2415" s="46"/>
      <c r="AG2415" s="46"/>
      <c r="AH2415" s="46"/>
      <c r="AI2415" s="46"/>
      <c r="AJ2415" s="46"/>
    </row>
    <row r="2416" spans="1:3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  <c r="AA2416" s="46"/>
      <c r="AB2416" s="46"/>
      <c r="AC2416" s="46"/>
      <c r="AD2416" s="46"/>
      <c r="AE2416" s="46"/>
      <c r="AF2416" s="46"/>
      <c r="AG2416" s="46"/>
      <c r="AH2416" s="46"/>
      <c r="AI2416" s="46"/>
      <c r="AJ2416" s="46"/>
    </row>
    <row r="2417" spans="1:3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  <c r="AA2417" s="46"/>
      <c r="AB2417" s="46"/>
      <c r="AC2417" s="46"/>
      <c r="AD2417" s="46"/>
      <c r="AE2417" s="46"/>
      <c r="AF2417" s="46"/>
      <c r="AG2417" s="46"/>
      <c r="AH2417" s="46"/>
      <c r="AI2417" s="46"/>
      <c r="AJ2417" s="46"/>
    </row>
    <row r="2418" spans="1:3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  <c r="AA2418" s="46"/>
      <c r="AB2418" s="46"/>
      <c r="AC2418" s="46"/>
      <c r="AD2418" s="46"/>
      <c r="AE2418" s="46"/>
      <c r="AF2418" s="46"/>
      <c r="AG2418" s="46"/>
      <c r="AH2418" s="46"/>
      <c r="AI2418" s="46"/>
      <c r="AJ2418" s="46"/>
    </row>
    <row r="2419" spans="1:3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  <c r="AA2419" s="46"/>
      <c r="AB2419" s="46"/>
      <c r="AC2419" s="46"/>
      <c r="AD2419" s="46"/>
      <c r="AE2419" s="46"/>
      <c r="AF2419" s="46"/>
      <c r="AG2419" s="46"/>
      <c r="AH2419" s="46"/>
      <c r="AI2419" s="46"/>
      <c r="AJ2419" s="46"/>
    </row>
    <row r="2420" spans="1:3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  <c r="AA2420" s="46"/>
      <c r="AB2420" s="46"/>
      <c r="AC2420" s="46"/>
      <c r="AD2420" s="46"/>
      <c r="AE2420" s="46"/>
      <c r="AF2420" s="46"/>
      <c r="AG2420" s="46"/>
      <c r="AH2420" s="46"/>
      <c r="AI2420" s="46"/>
      <c r="AJ2420" s="46"/>
    </row>
    <row r="2421" spans="1:3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  <c r="AA2421" s="46"/>
      <c r="AB2421" s="46"/>
      <c r="AC2421" s="46"/>
      <c r="AD2421" s="46"/>
      <c r="AE2421" s="46"/>
      <c r="AF2421" s="46"/>
      <c r="AG2421" s="46"/>
      <c r="AH2421" s="46"/>
      <c r="AI2421" s="46"/>
      <c r="AJ2421" s="46"/>
    </row>
    <row r="2422" spans="1:3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  <c r="AA2422" s="46"/>
      <c r="AB2422" s="46"/>
      <c r="AC2422" s="46"/>
      <c r="AD2422" s="46"/>
      <c r="AE2422" s="46"/>
      <c r="AF2422" s="46"/>
      <c r="AG2422" s="46"/>
      <c r="AH2422" s="46"/>
      <c r="AI2422" s="46"/>
      <c r="AJ2422" s="46"/>
    </row>
    <row r="2423" spans="1:3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  <c r="AA2423" s="46"/>
      <c r="AB2423" s="46"/>
      <c r="AC2423" s="46"/>
      <c r="AD2423" s="46"/>
      <c r="AE2423" s="46"/>
      <c r="AF2423" s="46"/>
      <c r="AG2423" s="46"/>
      <c r="AH2423" s="46"/>
      <c r="AI2423" s="46"/>
      <c r="AJ2423" s="46"/>
    </row>
    <row r="2424" spans="1:3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  <c r="AA2424" s="46"/>
      <c r="AB2424" s="46"/>
      <c r="AC2424" s="46"/>
      <c r="AD2424" s="46"/>
      <c r="AE2424" s="46"/>
      <c r="AF2424" s="46"/>
      <c r="AG2424" s="46"/>
      <c r="AH2424" s="46"/>
      <c r="AI2424" s="46"/>
      <c r="AJ2424" s="46"/>
    </row>
    <row r="2425" spans="1:3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  <c r="AA2425" s="46"/>
      <c r="AB2425" s="46"/>
      <c r="AC2425" s="46"/>
      <c r="AD2425" s="46"/>
      <c r="AE2425" s="46"/>
      <c r="AF2425" s="46"/>
      <c r="AG2425" s="46"/>
      <c r="AH2425" s="46"/>
      <c r="AI2425" s="46"/>
      <c r="AJ2425" s="46"/>
    </row>
    <row r="2426" spans="1:3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  <c r="AA2426" s="46"/>
      <c r="AB2426" s="46"/>
      <c r="AC2426" s="46"/>
      <c r="AD2426" s="46"/>
      <c r="AE2426" s="46"/>
      <c r="AF2426" s="46"/>
      <c r="AG2426" s="46"/>
      <c r="AH2426" s="46"/>
      <c r="AI2426" s="46"/>
      <c r="AJ2426" s="46"/>
    </row>
    <row r="2427" spans="1:3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  <c r="AA2427" s="46"/>
      <c r="AB2427" s="46"/>
      <c r="AC2427" s="46"/>
      <c r="AD2427" s="46"/>
      <c r="AE2427" s="46"/>
      <c r="AF2427" s="46"/>
      <c r="AG2427" s="46"/>
      <c r="AH2427" s="46"/>
      <c r="AI2427" s="46"/>
      <c r="AJ2427" s="46"/>
    </row>
    <row r="2428" spans="1:3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  <c r="AA2428" s="46"/>
      <c r="AB2428" s="46"/>
      <c r="AC2428" s="46"/>
      <c r="AD2428" s="46"/>
      <c r="AE2428" s="46"/>
      <c r="AF2428" s="46"/>
      <c r="AG2428" s="46"/>
      <c r="AH2428" s="46"/>
      <c r="AI2428" s="46"/>
      <c r="AJ2428" s="46"/>
    </row>
    <row r="2429" spans="1:3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  <c r="AA2429" s="46"/>
      <c r="AB2429" s="46"/>
      <c r="AC2429" s="46"/>
      <c r="AD2429" s="46"/>
      <c r="AE2429" s="46"/>
      <c r="AF2429" s="46"/>
      <c r="AG2429" s="46"/>
      <c r="AH2429" s="46"/>
      <c r="AI2429" s="46"/>
      <c r="AJ2429" s="46"/>
    </row>
    <row r="2430" spans="1:3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  <c r="AA2430" s="46"/>
      <c r="AB2430" s="46"/>
      <c r="AC2430" s="46"/>
      <c r="AD2430" s="46"/>
      <c r="AE2430" s="46"/>
      <c r="AF2430" s="46"/>
      <c r="AG2430" s="46"/>
      <c r="AH2430" s="46"/>
      <c r="AI2430" s="46"/>
      <c r="AJ2430" s="46"/>
    </row>
    <row r="2431" spans="1:3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  <c r="AA2431" s="46"/>
      <c r="AB2431" s="46"/>
      <c r="AC2431" s="46"/>
      <c r="AD2431" s="46"/>
      <c r="AE2431" s="46"/>
      <c r="AF2431" s="46"/>
      <c r="AG2431" s="46"/>
      <c r="AH2431" s="46"/>
      <c r="AI2431" s="46"/>
      <c r="AJ2431" s="46"/>
    </row>
    <row r="2432" spans="1:3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  <c r="AA2432" s="46"/>
      <c r="AB2432" s="46"/>
      <c r="AC2432" s="46"/>
      <c r="AD2432" s="46"/>
      <c r="AE2432" s="46"/>
      <c r="AF2432" s="46"/>
      <c r="AG2432" s="46"/>
      <c r="AH2432" s="46"/>
      <c r="AI2432" s="46"/>
      <c r="AJ2432" s="46"/>
    </row>
    <row r="2433" spans="1:3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  <c r="AA2433" s="46"/>
      <c r="AB2433" s="46"/>
      <c r="AC2433" s="46"/>
      <c r="AD2433" s="46"/>
      <c r="AE2433" s="46"/>
      <c r="AF2433" s="46"/>
      <c r="AG2433" s="46"/>
      <c r="AH2433" s="46"/>
      <c r="AI2433" s="46"/>
      <c r="AJ2433" s="46"/>
    </row>
    <row r="2434" spans="1:3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  <c r="AA2434" s="46"/>
      <c r="AB2434" s="46"/>
      <c r="AC2434" s="46"/>
      <c r="AD2434" s="46"/>
      <c r="AE2434" s="46"/>
      <c r="AF2434" s="46"/>
      <c r="AG2434" s="46"/>
      <c r="AH2434" s="46"/>
      <c r="AI2434" s="46"/>
      <c r="AJ2434" s="46"/>
    </row>
    <row r="2435" spans="1:3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  <c r="AA2435" s="46"/>
      <c r="AB2435" s="46"/>
      <c r="AC2435" s="46"/>
      <c r="AD2435" s="46"/>
      <c r="AE2435" s="46"/>
      <c r="AF2435" s="46"/>
      <c r="AG2435" s="46"/>
      <c r="AH2435" s="46"/>
      <c r="AI2435" s="46"/>
      <c r="AJ2435" s="46"/>
    </row>
    <row r="2436" spans="1:3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  <c r="AA2436" s="46"/>
      <c r="AB2436" s="46"/>
      <c r="AC2436" s="46"/>
      <c r="AD2436" s="46"/>
      <c r="AE2436" s="46"/>
      <c r="AF2436" s="46"/>
      <c r="AG2436" s="46"/>
      <c r="AH2436" s="46"/>
      <c r="AI2436" s="46"/>
      <c r="AJ2436" s="46"/>
    </row>
    <row r="2437" spans="1:3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  <c r="AA2437" s="46"/>
      <c r="AB2437" s="46"/>
      <c r="AC2437" s="46"/>
      <c r="AD2437" s="46"/>
      <c r="AE2437" s="46"/>
      <c r="AF2437" s="46"/>
      <c r="AG2437" s="46"/>
      <c r="AH2437" s="46"/>
      <c r="AI2437" s="46"/>
      <c r="AJ2437" s="46"/>
    </row>
    <row r="2438" spans="1:3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  <c r="AA2438" s="46"/>
      <c r="AB2438" s="46"/>
      <c r="AC2438" s="46"/>
      <c r="AD2438" s="46"/>
      <c r="AE2438" s="46"/>
      <c r="AF2438" s="46"/>
      <c r="AG2438" s="46"/>
      <c r="AH2438" s="46"/>
      <c r="AI2438" s="46"/>
      <c r="AJ2438" s="46"/>
    </row>
    <row r="2439" spans="1:3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  <c r="AA2439" s="46"/>
      <c r="AB2439" s="46"/>
      <c r="AC2439" s="46"/>
      <c r="AD2439" s="46"/>
      <c r="AE2439" s="46"/>
      <c r="AF2439" s="46"/>
      <c r="AG2439" s="46"/>
      <c r="AH2439" s="46"/>
      <c r="AI2439" s="46"/>
      <c r="AJ2439" s="46"/>
    </row>
    <row r="2440" spans="1:3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  <c r="AA2440" s="46"/>
      <c r="AB2440" s="46"/>
      <c r="AC2440" s="46"/>
      <c r="AD2440" s="46"/>
      <c r="AE2440" s="46"/>
      <c r="AF2440" s="46"/>
      <c r="AG2440" s="46"/>
      <c r="AH2440" s="46"/>
      <c r="AI2440" s="46"/>
      <c r="AJ2440" s="46"/>
    </row>
    <row r="2441" spans="1:3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  <c r="AA2441" s="46"/>
      <c r="AB2441" s="46"/>
      <c r="AC2441" s="46"/>
      <c r="AD2441" s="46"/>
      <c r="AE2441" s="46"/>
      <c r="AF2441" s="46"/>
      <c r="AG2441" s="46"/>
      <c r="AH2441" s="46"/>
      <c r="AI2441" s="46"/>
      <c r="AJ2441" s="46"/>
    </row>
    <row r="2442" spans="1:3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  <c r="AA2442" s="46"/>
      <c r="AB2442" s="46"/>
      <c r="AC2442" s="46"/>
      <c r="AD2442" s="46"/>
      <c r="AE2442" s="46"/>
      <c r="AF2442" s="46"/>
      <c r="AG2442" s="46"/>
      <c r="AH2442" s="46"/>
      <c r="AI2442" s="46"/>
      <c r="AJ2442" s="46"/>
    </row>
    <row r="2443" spans="1:3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  <c r="AA2443" s="46"/>
      <c r="AB2443" s="46"/>
      <c r="AC2443" s="46"/>
      <c r="AD2443" s="46"/>
      <c r="AE2443" s="46"/>
      <c r="AF2443" s="46"/>
      <c r="AG2443" s="46"/>
      <c r="AH2443" s="46"/>
      <c r="AI2443" s="46"/>
      <c r="AJ2443" s="46"/>
    </row>
    <row r="2444" spans="1:3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  <c r="AA2444" s="46"/>
      <c r="AB2444" s="46"/>
      <c r="AC2444" s="46"/>
      <c r="AD2444" s="46"/>
      <c r="AE2444" s="46"/>
      <c r="AF2444" s="46"/>
      <c r="AG2444" s="46"/>
      <c r="AH2444" s="46"/>
      <c r="AI2444" s="46"/>
      <c r="AJ2444" s="46"/>
    </row>
    <row r="2445" spans="1:3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  <c r="AA2445" s="46"/>
      <c r="AB2445" s="46"/>
      <c r="AC2445" s="46"/>
      <c r="AD2445" s="46"/>
      <c r="AE2445" s="46"/>
      <c r="AF2445" s="46"/>
      <c r="AG2445" s="46"/>
      <c r="AH2445" s="46"/>
      <c r="AI2445" s="46"/>
      <c r="AJ2445" s="46"/>
    </row>
    <row r="2446" spans="1:3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  <c r="AA2446" s="46"/>
      <c r="AB2446" s="46"/>
      <c r="AC2446" s="46"/>
      <c r="AD2446" s="46"/>
      <c r="AE2446" s="46"/>
      <c r="AF2446" s="46"/>
      <c r="AG2446" s="46"/>
      <c r="AH2446" s="46"/>
      <c r="AI2446" s="46"/>
      <c r="AJ2446" s="46"/>
    </row>
    <row r="2447" spans="1:3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  <c r="AA2447" s="46"/>
      <c r="AB2447" s="46"/>
      <c r="AC2447" s="46"/>
      <c r="AD2447" s="46"/>
      <c r="AE2447" s="46"/>
      <c r="AF2447" s="46"/>
      <c r="AG2447" s="46"/>
      <c r="AH2447" s="46"/>
      <c r="AI2447" s="46"/>
      <c r="AJ2447" s="46"/>
    </row>
    <row r="2448" spans="1:3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  <c r="AA2448" s="46"/>
      <c r="AB2448" s="46"/>
      <c r="AC2448" s="46"/>
      <c r="AD2448" s="46"/>
      <c r="AE2448" s="46"/>
      <c r="AF2448" s="46"/>
      <c r="AG2448" s="46"/>
      <c r="AH2448" s="46"/>
      <c r="AI2448" s="46"/>
      <c r="AJ2448" s="46"/>
    </row>
    <row r="2449" spans="1:3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  <c r="AA2449" s="46"/>
      <c r="AB2449" s="46"/>
      <c r="AC2449" s="46"/>
      <c r="AD2449" s="46"/>
      <c r="AE2449" s="46"/>
      <c r="AF2449" s="46"/>
      <c r="AG2449" s="46"/>
      <c r="AH2449" s="46"/>
      <c r="AI2449" s="46"/>
      <c r="AJ2449" s="46"/>
    </row>
    <row r="2450" spans="1:3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  <c r="AA2450" s="46"/>
      <c r="AB2450" s="46"/>
      <c r="AC2450" s="46"/>
      <c r="AD2450" s="46"/>
      <c r="AE2450" s="46"/>
      <c r="AF2450" s="46"/>
      <c r="AG2450" s="46"/>
      <c r="AH2450" s="46"/>
      <c r="AI2450" s="46"/>
      <c r="AJ2450" s="46"/>
    </row>
    <row r="2451" spans="1:3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  <c r="AA2451" s="46"/>
      <c r="AB2451" s="46"/>
      <c r="AC2451" s="46"/>
      <c r="AD2451" s="46"/>
      <c r="AE2451" s="46"/>
      <c r="AF2451" s="46"/>
      <c r="AG2451" s="46"/>
      <c r="AH2451" s="46"/>
      <c r="AI2451" s="46"/>
      <c r="AJ2451" s="46"/>
    </row>
    <row r="2452" spans="1:3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  <c r="AA2452" s="46"/>
      <c r="AB2452" s="46"/>
      <c r="AC2452" s="46"/>
      <c r="AD2452" s="46"/>
      <c r="AE2452" s="46"/>
      <c r="AF2452" s="46"/>
      <c r="AG2452" s="46"/>
      <c r="AH2452" s="46"/>
      <c r="AI2452" s="46"/>
      <c r="AJ2452" s="46"/>
    </row>
    <row r="2453" spans="1:3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  <c r="AA2453" s="46"/>
      <c r="AB2453" s="46"/>
      <c r="AC2453" s="46"/>
      <c r="AD2453" s="46"/>
      <c r="AE2453" s="46"/>
      <c r="AF2453" s="46"/>
      <c r="AG2453" s="46"/>
      <c r="AH2453" s="46"/>
      <c r="AI2453" s="46"/>
      <c r="AJ2453" s="46"/>
    </row>
    <row r="2454" spans="1:3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  <c r="AA2454" s="46"/>
      <c r="AB2454" s="46"/>
      <c r="AC2454" s="46"/>
      <c r="AD2454" s="46"/>
      <c r="AE2454" s="46"/>
      <c r="AF2454" s="46"/>
      <c r="AG2454" s="46"/>
      <c r="AH2454" s="46"/>
      <c r="AI2454" s="46"/>
      <c r="AJ2454" s="46"/>
    </row>
    <row r="2455" spans="1:3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  <c r="AA2455" s="46"/>
      <c r="AB2455" s="46"/>
      <c r="AC2455" s="46"/>
      <c r="AD2455" s="46"/>
      <c r="AE2455" s="46"/>
      <c r="AF2455" s="46"/>
      <c r="AG2455" s="46"/>
      <c r="AH2455" s="46"/>
      <c r="AI2455" s="46"/>
      <c r="AJ2455" s="46"/>
    </row>
    <row r="2456" spans="1:3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  <c r="AA2456" s="46"/>
      <c r="AB2456" s="46"/>
      <c r="AC2456" s="46"/>
      <c r="AD2456" s="46"/>
      <c r="AE2456" s="46"/>
      <c r="AF2456" s="46"/>
      <c r="AG2456" s="46"/>
      <c r="AH2456" s="46"/>
      <c r="AI2456" s="46"/>
      <c r="AJ2456" s="46"/>
    </row>
    <row r="2457" spans="1:3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  <c r="AA2457" s="46"/>
      <c r="AB2457" s="46"/>
      <c r="AC2457" s="46"/>
      <c r="AD2457" s="46"/>
      <c r="AE2457" s="46"/>
      <c r="AF2457" s="46"/>
      <c r="AG2457" s="46"/>
      <c r="AH2457" s="46"/>
      <c r="AI2457" s="46"/>
      <c r="AJ2457" s="46"/>
    </row>
    <row r="2458" spans="1:3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  <c r="AA2458" s="46"/>
      <c r="AB2458" s="46"/>
      <c r="AC2458" s="46"/>
      <c r="AD2458" s="46"/>
      <c r="AE2458" s="46"/>
      <c r="AF2458" s="46"/>
      <c r="AG2458" s="46"/>
      <c r="AH2458" s="46"/>
      <c r="AI2458" s="46"/>
      <c r="AJ2458" s="46"/>
    </row>
    <row r="2459" spans="1:3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  <c r="AA2459" s="46"/>
      <c r="AB2459" s="46"/>
      <c r="AC2459" s="46"/>
      <c r="AD2459" s="46"/>
      <c r="AE2459" s="46"/>
      <c r="AF2459" s="46"/>
      <c r="AG2459" s="46"/>
      <c r="AH2459" s="46"/>
      <c r="AI2459" s="46"/>
      <c r="AJ2459" s="46"/>
    </row>
    <row r="2460" spans="1:3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  <c r="AA2460" s="46"/>
      <c r="AB2460" s="46"/>
      <c r="AC2460" s="46"/>
      <c r="AD2460" s="46"/>
      <c r="AE2460" s="46"/>
      <c r="AF2460" s="46"/>
      <c r="AG2460" s="46"/>
      <c r="AH2460" s="46"/>
      <c r="AI2460" s="46"/>
      <c r="AJ2460" s="46"/>
    </row>
    <row r="2461" spans="1:3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  <c r="AA2461" s="46"/>
      <c r="AB2461" s="46"/>
      <c r="AC2461" s="46"/>
      <c r="AD2461" s="46"/>
      <c r="AE2461" s="46"/>
      <c r="AF2461" s="46"/>
      <c r="AG2461" s="46"/>
      <c r="AH2461" s="46"/>
      <c r="AI2461" s="46"/>
      <c r="AJ2461" s="46"/>
    </row>
    <row r="2462" spans="1:3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  <c r="AA2462" s="46"/>
      <c r="AB2462" s="46"/>
      <c r="AC2462" s="46"/>
      <c r="AD2462" s="46"/>
      <c r="AE2462" s="46"/>
      <c r="AF2462" s="46"/>
      <c r="AG2462" s="46"/>
      <c r="AH2462" s="46"/>
      <c r="AI2462" s="46"/>
      <c r="AJ2462" s="46"/>
    </row>
    <row r="2463" spans="1:3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  <c r="AA2463" s="46"/>
      <c r="AB2463" s="46"/>
      <c r="AC2463" s="46"/>
      <c r="AD2463" s="46"/>
      <c r="AE2463" s="46"/>
      <c r="AF2463" s="46"/>
      <c r="AG2463" s="46"/>
      <c r="AH2463" s="46"/>
      <c r="AI2463" s="46"/>
      <c r="AJ2463" s="46"/>
    </row>
    <row r="2464" spans="1:3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  <c r="AA2464" s="46"/>
      <c r="AB2464" s="46"/>
      <c r="AC2464" s="46"/>
      <c r="AD2464" s="46"/>
      <c r="AE2464" s="46"/>
      <c r="AF2464" s="46"/>
      <c r="AG2464" s="46"/>
      <c r="AH2464" s="46"/>
      <c r="AI2464" s="46"/>
      <c r="AJ2464" s="46"/>
    </row>
    <row r="2465" spans="1:3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  <c r="AA2465" s="46"/>
      <c r="AB2465" s="46"/>
      <c r="AC2465" s="46"/>
      <c r="AD2465" s="46"/>
      <c r="AE2465" s="46"/>
      <c r="AF2465" s="46"/>
      <c r="AG2465" s="46"/>
      <c r="AH2465" s="46"/>
      <c r="AI2465" s="46"/>
      <c r="AJ2465" s="46"/>
    </row>
    <row r="2466" spans="1:3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  <c r="AA2466" s="46"/>
      <c r="AB2466" s="46"/>
      <c r="AC2466" s="46"/>
      <c r="AD2466" s="46"/>
      <c r="AE2466" s="46"/>
      <c r="AF2466" s="46"/>
      <c r="AG2466" s="46"/>
      <c r="AH2466" s="46"/>
      <c r="AI2466" s="46"/>
      <c r="AJ2466" s="46"/>
    </row>
    <row r="2467" spans="1:3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  <c r="AA2467" s="46"/>
      <c r="AB2467" s="46"/>
      <c r="AC2467" s="46"/>
      <c r="AD2467" s="46"/>
      <c r="AE2467" s="46"/>
      <c r="AF2467" s="46"/>
      <c r="AG2467" s="46"/>
      <c r="AH2467" s="46"/>
      <c r="AI2467" s="46"/>
      <c r="AJ2467" s="46"/>
    </row>
    <row r="2468" spans="1:3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  <c r="AA2468" s="46"/>
      <c r="AB2468" s="46"/>
      <c r="AC2468" s="46"/>
      <c r="AD2468" s="46"/>
      <c r="AE2468" s="46"/>
      <c r="AF2468" s="46"/>
      <c r="AG2468" s="46"/>
      <c r="AH2468" s="46"/>
      <c r="AI2468" s="46"/>
      <c r="AJ2468" s="46"/>
    </row>
    <row r="2469" spans="1:3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  <c r="AA2469" s="46"/>
      <c r="AB2469" s="46"/>
      <c r="AC2469" s="46"/>
      <c r="AD2469" s="46"/>
      <c r="AE2469" s="46"/>
      <c r="AF2469" s="46"/>
      <c r="AG2469" s="46"/>
      <c r="AH2469" s="46"/>
      <c r="AI2469" s="46"/>
      <c r="AJ2469" s="46"/>
    </row>
    <row r="2470" spans="1:3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  <c r="AA2470" s="46"/>
      <c r="AB2470" s="46"/>
      <c r="AC2470" s="46"/>
      <c r="AD2470" s="46"/>
      <c r="AE2470" s="46"/>
      <c r="AF2470" s="46"/>
      <c r="AG2470" s="46"/>
      <c r="AH2470" s="46"/>
      <c r="AI2470" s="46"/>
      <c r="AJ2470" s="46"/>
    </row>
    <row r="2471" spans="1:3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  <c r="AA2471" s="46"/>
      <c r="AB2471" s="46"/>
      <c r="AC2471" s="46"/>
      <c r="AD2471" s="46"/>
      <c r="AE2471" s="46"/>
      <c r="AF2471" s="46"/>
      <c r="AG2471" s="46"/>
      <c r="AH2471" s="46"/>
      <c r="AI2471" s="46"/>
      <c r="AJ2471" s="46"/>
    </row>
    <row r="2472" spans="1:3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  <c r="AA2472" s="46"/>
      <c r="AB2472" s="46"/>
      <c r="AC2472" s="46"/>
      <c r="AD2472" s="46"/>
      <c r="AE2472" s="46"/>
      <c r="AF2472" s="46"/>
      <c r="AG2472" s="46"/>
      <c r="AH2472" s="46"/>
      <c r="AI2472" s="46"/>
      <c r="AJ2472" s="46"/>
    </row>
    <row r="2473" spans="1:3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  <c r="AA2473" s="46"/>
      <c r="AB2473" s="46"/>
      <c r="AC2473" s="46"/>
      <c r="AD2473" s="46"/>
      <c r="AE2473" s="46"/>
      <c r="AF2473" s="46"/>
      <c r="AG2473" s="46"/>
      <c r="AH2473" s="46"/>
      <c r="AI2473" s="46"/>
      <c r="AJ2473" s="46"/>
    </row>
    <row r="2474" spans="1:3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  <c r="AA2474" s="46"/>
      <c r="AB2474" s="46"/>
      <c r="AC2474" s="46"/>
      <c r="AD2474" s="46"/>
      <c r="AE2474" s="46"/>
      <c r="AF2474" s="46"/>
      <c r="AG2474" s="46"/>
      <c r="AH2474" s="46"/>
      <c r="AI2474" s="46"/>
      <c r="AJ2474" s="46"/>
    </row>
    <row r="2475" spans="1:3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  <c r="AA2475" s="46"/>
      <c r="AB2475" s="46"/>
      <c r="AC2475" s="46"/>
      <c r="AD2475" s="46"/>
      <c r="AE2475" s="46"/>
      <c r="AF2475" s="46"/>
      <c r="AG2475" s="46"/>
      <c r="AH2475" s="46"/>
      <c r="AI2475" s="46"/>
      <c r="AJ2475" s="46"/>
    </row>
    <row r="2476" spans="1:3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  <c r="AA2476" s="46"/>
      <c r="AB2476" s="46"/>
      <c r="AC2476" s="46"/>
      <c r="AD2476" s="46"/>
      <c r="AE2476" s="46"/>
      <c r="AF2476" s="46"/>
      <c r="AG2476" s="46"/>
      <c r="AH2476" s="46"/>
      <c r="AI2476" s="46"/>
      <c r="AJ2476" s="46"/>
    </row>
    <row r="2477" spans="1:3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  <c r="AA2477" s="46"/>
      <c r="AB2477" s="46"/>
      <c r="AC2477" s="46"/>
      <c r="AD2477" s="46"/>
      <c r="AE2477" s="46"/>
      <c r="AF2477" s="46"/>
      <c r="AG2477" s="46"/>
      <c r="AH2477" s="46"/>
      <c r="AI2477" s="46"/>
      <c r="AJ2477" s="46"/>
    </row>
    <row r="2478" spans="1:3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  <c r="AA2478" s="46"/>
      <c r="AB2478" s="46"/>
      <c r="AC2478" s="46"/>
      <c r="AD2478" s="46"/>
      <c r="AE2478" s="46"/>
      <c r="AF2478" s="46"/>
      <c r="AG2478" s="46"/>
      <c r="AH2478" s="46"/>
      <c r="AI2478" s="46"/>
      <c r="AJ2478" s="46"/>
    </row>
    <row r="2479" spans="1:3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  <c r="AA2479" s="46"/>
      <c r="AB2479" s="46"/>
      <c r="AC2479" s="46"/>
      <c r="AD2479" s="46"/>
      <c r="AE2479" s="46"/>
      <c r="AF2479" s="46"/>
      <c r="AG2479" s="46"/>
      <c r="AH2479" s="46"/>
      <c r="AI2479" s="46"/>
      <c r="AJ2479" s="46"/>
    </row>
    <row r="2480" spans="1:3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  <c r="AA2480" s="46"/>
      <c r="AB2480" s="46"/>
      <c r="AC2480" s="46"/>
      <c r="AD2480" s="46"/>
      <c r="AE2480" s="46"/>
      <c r="AF2480" s="46"/>
      <c r="AG2480" s="46"/>
      <c r="AH2480" s="46"/>
      <c r="AI2480" s="46"/>
      <c r="AJ2480" s="46"/>
    </row>
    <row r="2481" spans="1:3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  <c r="AA2481" s="46"/>
      <c r="AB2481" s="46"/>
      <c r="AC2481" s="46"/>
      <c r="AD2481" s="46"/>
      <c r="AE2481" s="46"/>
      <c r="AF2481" s="46"/>
      <c r="AG2481" s="46"/>
      <c r="AH2481" s="46"/>
      <c r="AI2481" s="46"/>
      <c r="AJ2481" s="46"/>
    </row>
    <row r="2482" spans="1:3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  <c r="AA2482" s="46"/>
      <c r="AB2482" s="46"/>
      <c r="AC2482" s="46"/>
      <c r="AD2482" s="46"/>
      <c r="AE2482" s="46"/>
      <c r="AF2482" s="46"/>
      <c r="AG2482" s="46"/>
      <c r="AH2482" s="46"/>
      <c r="AI2482" s="46"/>
      <c r="AJ2482" s="46"/>
    </row>
    <row r="2483" spans="1:3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  <c r="AA2483" s="46"/>
      <c r="AB2483" s="46"/>
      <c r="AC2483" s="46"/>
      <c r="AD2483" s="46"/>
      <c r="AE2483" s="46"/>
      <c r="AF2483" s="46"/>
      <c r="AG2483" s="46"/>
      <c r="AH2483" s="46"/>
      <c r="AI2483" s="46"/>
      <c r="AJ2483" s="46"/>
    </row>
    <row r="2484" spans="1:3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  <c r="AA2484" s="46"/>
      <c r="AB2484" s="46"/>
      <c r="AC2484" s="46"/>
      <c r="AD2484" s="46"/>
      <c r="AE2484" s="46"/>
      <c r="AF2484" s="46"/>
      <c r="AG2484" s="46"/>
      <c r="AH2484" s="46"/>
      <c r="AI2484" s="46"/>
      <c r="AJ2484" s="46"/>
    </row>
    <row r="2485" spans="1:3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  <c r="AA2485" s="46"/>
      <c r="AB2485" s="46"/>
      <c r="AC2485" s="46"/>
      <c r="AD2485" s="46"/>
      <c r="AE2485" s="46"/>
      <c r="AF2485" s="46"/>
      <c r="AG2485" s="46"/>
      <c r="AH2485" s="46"/>
      <c r="AI2485" s="46"/>
      <c r="AJ2485" s="46"/>
    </row>
    <row r="2486" spans="1:3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  <c r="AA2486" s="46"/>
      <c r="AB2486" s="46"/>
      <c r="AC2486" s="46"/>
      <c r="AD2486" s="46"/>
      <c r="AE2486" s="46"/>
      <c r="AF2486" s="46"/>
      <c r="AG2486" s="46"/>
      <c r="AH2486" s="46"/>
      <c r="AI2486" s="46"/>
      <c r="AJ2486" s="46"/>
    </row>
    <row r="2487" spans="1:3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  <c r="AA2487" s="46"/>
      <c r="AB2487" s="46"/>
      <c r="AC2487" s="46"/>
      <c r="AD2487" s="46"/>
      <c r="AE2487" s="46"/>
      <c r="AF2487" s="46"/>
      <c r="AG2487" s="46"/>
      <c r="AH2487" s="46"/>
      <c r="AI2487" s="46"/>
      <c r="AJ2487" s="46"/>
    </row>
    <row r="2488" spans="1:3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  <c r="AA2488" s="46"/>
      <c r="AB2488" s="46"/>
      <c r="AC2488" s="46"/>
      <c r="AD2488" s="46"/>
      <c r="AE2488" s="46"/>
      <c r="AF2488" s="46"/>
      <c r="AG2488" s="46"/>
      <c r="AH2488" s="46"/>
      <c r="AI2488" s="46"/>
      <c r="AJ2488" s="46"/>
    </row>
    <row r="2489" spans="1:3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  <c r="AA2489" s="46"/>
      <c r="AB2489" s="46"/>
      <c r="AC2489" s="46"/>
      <c r="AD2489" s="46"/>
      <c r="AE2489" s="46"/>
      <c r="AF2489" s="46"/>
      <c r="AG2489" s="46"/>
      <c r="AH2489" s="46"/>
      <c r="AI2489" s="46"/>
      <c r="AJ2489" s="46"/>
    </row>
    <row r="2490" spans="1:3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  <c r="AA2490" s="46"/>
      <c r="AB2490" s="46"/>
      <c r="AC2490" s="46"/>
      <c r="AD2490" s="46"/>
      <c r="AE2490" s="46"/>
      <c r="AF2490" s="46"/>
      <c r="AG2490" s="46"/>
      <c r="AH2490" s="46"/>
      <c r="AI2490" s="46"/>
      <c r="AJ2490" s="46"/>
    </row>
    <row r="2491" spans="1:3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  <c r="AA2491" s="46"/>
      <c r="AB2491" s="46"/>
      <c r="AC2491" s="46"/>
      <c r="AD2491" s="46"/>
      <c r="AE2491" s="46"/>
      <c r="AF2491" s="46"/>
      <c r="AG2491" s="46"/>
      <c r="AH2491" s="46"/>
      <c r="AI2491" s="46"/>
      <c r="AJ2491" s="46"/>
    </row>
    <row r="2492" spans="1:3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  <c r="AA2492" s="46"/>
      <c r="AB2492" s="46"/>
      <c r="AC2492" s="46"/>
      <c r="AD2492" s="46"/>
      <c r="AE2492" s="46"/>
      <c r="AF2492" s="46"/>
      <c r="AG2492" s="46"/>
      <c r="AH2492" s="46"/>
      <c r="AI2492" s="46"/>
      <c r="AJ2492" s="46"/>
    </row>
    <row r="2493" spans="1:3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  <c r="AA2493" s="46"/>
      <c r="AB2493" s="46"/>
      <c r="AC2493" s="46"/>
      <c r="AD2493" s="46"/>
      <c r="AE2493" s="46"/>
      <c r="AF2493" s="46"/>
      <c r="AG2493" s="46"/>
      <c r="AH2493" s="46"/>
      <c r="AI2493" s="46"/>
      <c r="AJ2493" s="46"/>
    </row>
    <row r="2494" spans="1:3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  <c r="AA2494" s="46"/>
      <c r="AB2494" s="46"/>
      <c r="AC2494" s="46"/>
      <c r="AD2494" s="46"/>
      <c r="AE2494" s="46"/>
      <c r="AF2494" s="46"/>
      <c r="AG2494" s="46"/>
      <c r="AH2494" s="46"/>
      <c r="AI2494" s="46"/>
      <c r="AJ2494" s="46"/>
    </row>
    <row r="2495" spans="1:3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  <c r="AA2495" s="46"/>
      <c r="AB2495" s="46"/>
      <c r="AC2495" s="46"/>
      <c r="AD2495" s="46"/>
      <c r="AE2495" s="46"/>
      <c r="AF2495" s="46"/>
      <c r="AG2495" s="46"/>
      <c r="AH2495" s="46"/>
      <c r="AI2495" s="46"/>
      <c r="AJ2495" s="46"/>
    </row>
    <row r="2496" spans="1:3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  <c r="AA2496" s="46"/>
      <c r="AB2496" s="46"/>
      <c r="AC2496" s="46"/>
      <c r="AD2496" s="46"/>
      <c r="AE2496" s="46"/>
      <c r="AF2496" s="46"/>
      <c r="AG2496" s="46"/>
      <c r="AH2496" s="46"/>
      <c r="AI2496" s="46"/>
      <c r="AJ2496" s="46"/>
    </row>
    <row r="2497" spans="1:3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  <c r="AA2497" s="46"/>
      <c r="AB2497" s="46"/>
      <c r="AC2497" s="46"/>
      <c r="AD2497" s="46"/>
      <c r="AE2497" s="46"/>
      <c r="AF2497" s="46"/>
      <c r="AG2497" s="46"/>
      <c r="AH2497" s="46"/>
      <c r="AI2497" s="46"/>
      <c r="AJ2497" s="46"/>
    </row>
    <row r="2498" spans="1:3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  <c r="AA2498" s="46"/>
      <c r="AB2498" s="46"/>
      <c r="AC2498" s="46"/>
      <c r="AD2498" s="46"/>
      <c r="AE2498" s="46"/>
      <c r="AF2498" s="46"/>
      <c r="AG2498" s="46"/>
      <c r="AH2498" s="46"/>
      <c r="AI2498" s="46"/>
      <c r="AJ2498" s="46"/>
    </row>
    <row r="2499" spans="1:3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  <c r="AA2499" s="46"/>
      <c r="AB2499" s="46"/>
      <c r="AC2499" s="46"/>
      <c r="AD2499" s="46"/>
      <c r="AE2499" s="46"/>
      <c r="AF2499" s="46"/>
      <c r="AG2499" s="46"/>
      <c r="AH2499" s="46"/>
      <c r="AI2499" s="46"/>
      <c r="AJ2499" s="46"/>
    </row>
    <row r="2500" spans="1:3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  <c r="AA2500" s="46"/>
      <c r="AB2500" s="46"/>
      <c r="AC2500" s="46"/>
      <c r="AD2500" s="46"/>
      <c r="AE2500" s="46"/>
      <c r="AF2500" s="46"/>
      <c r="AG2500" s="46"/>
      <c r="AH2500" s="46"/>
      <c r="AI2500" s="46"/>
      <c r="AJ2500" s="46"/>
    </row>
    <row r="2501" spans="1:3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  <c r="AA2501" s="46"/>
      <c r="AB2501" s="46"/>
      <c r="AC2501" s="46"/>
      <c r="AD2501" s="46"/>
      <c r="AE2501" s="46"/>
      <c r="AF2501" s="46"/>
      <c r="AG2501" s="46"/>
      <c r="AH2501" s="46"/>
      <c r="AI2501" s="46"/>
      <c r="AJ2501" s="46"/>
    </row>
    <row r="2502" spans="1:3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  <c r="AA2502" s="46"/>
      <c r="AB2502" s="46"/>
      <c r="AC2502" s="46"/>
      <c r="AD2502" s="46"/>
      <c r="AE2502" s="46"/>
      <c r="AF2502" s="46"/>
      <c r="AG2502" s="46"/>
      <c r="AH2502" s="46"/>
      <c r="AI2502" s="46"/>
      <c r="AJ2502" s="46"/>
    </row>
    <row r="2503" spans="1:3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  <c r="AA2503" s="46"/>
      <c r="AB2503" s="46"/>
      <c r="AC2503" s="46"/>
      <c r="AD2503" s="46"/>
      <c r="AE2503" s="46"/>
      <c r="AF2503" s="46"/>
      <c r="AG2503" s="46"/>
      <c r="AH2503" s="46"/>
      <c r="AI2503" s="46"/>
      <c r="AJ2503" s="46"/>
    </row>
    <row r="2504" spans="1:3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  <c r="AA2504" s="46"/>
      <c r="AB2504" s="46"/>
      <c r="AC2504" s="46"/>
      <c r="AD2504" s="46"/>
      <c r="AE2504" s="46"/>
      <c r="AF2504" s="46"/>
      <c r="AG2504" s="46"/>
      <c r="AH2504" s="46"/>
      <c r="AI2504" s="46"/>
      <c r="AJ2504" s="46"/>
    </row>
    <row r="2505" spans="1:3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  <c r="AA2505" s="46"/>
      <c r="AB2505" s="46"/>
      <c r="AC2505" s="46"/>
      <c r="AD2505" s="46"/>
      <c r="AE2505" s="46"/>
      <c r="AF2505" s="46"/>
      <c r="AG2505" s="46"/>
      <c r="AH2505" s="46"/>
      <c r="AI2505" s="46"/>
      <c r="AJ2505" s="46"/>
    </row>
    <row r="2506" spans="1:3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  <c r="AA2506" s="46"/>
      <c r="AB2506" s="46"/>
      <c r="AC2506" s="46"/>
      <c r="AD2506" s="46"/>
      <c r="AE2506" s="46"/>
      <c r="AF2506" s="46"/>
      <c r="AG2506" s="46"/>
      <c r="AH2506" s="46"/>
      <c r="AI2506" s="46"/>
      <c r="AJ2506" s="46"/>
    </row>
    <row r="2507" spans="1:3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  <c r="AA2507" s="46"/>
      <c r="AB2507" s="46"/>
      <c r="AC2507" s="46"/>
      <c r="AD2507" s="46"/>
      <c r="AE2507" s="46"/>
      <c r="AF2507" s="46"/>
      <c r="AG2507" s="46"/>
      <c r="AH2507" s="46"/>
      <c r="AI2507" s="46"/>
      <c r="AJ2507" s="46"/>
    </row>
    <row r="2508" spans="1:3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  <c r="AA2508" s="46"/>
      <c r="AB2508" s="46"/>
      <c r="AC2508" s="46"/>
      <c r="AD2508" s="46"/>
      <c r="AE2508" s="46"/>
      <c r="AF2508" s="46"/>
      <c r="AG2508" s="46"/>
      <c r="AH2508" s="46"/>
      <c r="AI2508" s="46"/>
      <c r="AJ2508" s="46"/>
    </row>
    <row r="2509" spans="1:3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  <c r="AA2509" s="46"/>
      <c r="AB2509" s="46"/>
      <c r="AC2509" s="46"/>
      <c r="AD2509" s="46"/>
      <c r="AE2509" s="46"/>
      <c r="AF2509" s="46"/>
      <c r="AG2509" s="46"/>
      <c r="AH2509" s="46"/>
      <c r="AI2509" s="46"/>
      <c r="AJ2509" s="46"/>
    </row>
    <row r="2510" spans="1:3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  <c r="AA2510" s="46"/>
      <c r="AB2510" s="46"/>
      <c r="AC2510" s="46"/>
      <c r="AD2510" s="46"/>
      <c r="AE2510" s="46"/>
      <c r="AF2510" s="46"/>
      <c r="AG2510" s="46"/>
      <c r="AH2510" s="46"/>
      <c r="AI2510" s="46"/>
      <c r="AJ2510" s="46"/>
    </row>
    <row r="2511" spans="1:3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  <c r="AA2511" s="46"/>
      <c r="AB2511" s="46"/>
      <c r="AC2511" s="46"/>
      <c r="AD2511" s="46"/>
      <c r="AE2511" s="46"/>
      <c r="AF2511" s="46"/>
      <c r="AG2511" s="46"/>
      <c r="AH2511" s="46"/>
      <c r="AI2511" s="46"/>
      <c r="AJ2511" s="46"/>
    </row>
    <row r="2512" spans="1:3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  <c r="AA2512" s="46"/>
      <c r="AB2512" s="46"/>
      <c r="AC2512" s="46"/>
      <c r="AD2512" s="46"/>
      <c r="AE2512" s="46"/>
      <c r="AF2512" s="46"/>
      <c r="AG2512" s="46"/>
      <c r="AH2512" s="46"/>
      <c r="AI2512" s="46"/>
      <c r="AJ2512" s="46"/>
    </row>
    <row r="2513" spans="1:3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  <c r="AA2513" s="46"/>
      <c r="AB2513" s="46"/>
      <c r="AC2513" s="46"/>
      <c r="AD2513" s="46"/>
      <c r="AE2513" s="46"/>
      <c r="AF2513" s="46"/>
      <c r="AG2513" s="46"/>
      <c r="AH2513" s="46"/>
      <c r="AI2513" s="46"/>
      <c r="AJ2513" s="46"/>
    </row>
    <row r="2514" spans="1:3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  <c r="AA2514" s="46"/>
      <c r="AB2514" s="46"/>
      <c r="AC2514" s="46"/>
      <c r="AD2514" s="46"/>
      <c r="AE2514" s="46"/>
      <c r="AF2514" s="46"/>
      <c r="AG2514" s="46"/>
      <c r="AH2514" s="46"/>
      <c r="AI2514" s="46"/>
      <c r="AJ2514" s="46"/>
    </row>
    <row r="2515" spans="1:3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  <c r="AA2515" s="46"/>
      <c r="AB2515" s="46"/>
      <c r="AC2515" s="46"/>
      <c r="AD2515" s="46"/>
      <c r="AE2515" s="46"/>
      <c r="AF2515" s="46"/>
      <c r="AG2515" s="46"/>
      <c r="AH2515" s="46"/>
      <c r="AI2515" s="46"/>
      <c r="AJ2515" s="46"/>
    </row>
    <row r="2516" spans="1:3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  <c r="AA2516" s="46"/>
      <c r="AB2516" s="46"/>
      <c r="AC2516" s="46"/>
      <c r="AD2516" s="46"/>
      <c r="AE2516" s="46"/>
      <c r="AF2516" s="46"/>
      <c r="AG2516" s="46"/>
      <c r="AH2516" s="46"/>
      <c r="AI2516" s="46"/>
      <c r="AJ2516" s="46"/>
    </row>
    <row r="2517" spans="1:3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  <c r="AA2517" s="46"/>
      <c r="AB2517" s="46"/>
      <c r="AC2517" s="46"/>
      <c r="AD2517" s="46"/>
      <c r="AE2517" s="46"/>
      <c r="AF2517" s="46"/>
      <c r="AG2517" s="46"/>
      <c r="AH2517" s="46"/>
      <c r="AI2517" s="46"/>
      <c r="AJ2517" s="46"/>
    </row>
    <row r="2518" spans="1:3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  <c r="AA2518" s="46"/>
      <c r="AB2518" s="46"/>
      <c r="AC2518" s="46"/>
      <c r="AD2518" s="46"/>
      <c r="AE2518" s="46"/>
      <c r="AF2518" s="46"/>
      <c r="AG2518" s="46"/>
      <c r="AH2518" s="46"/>
      <c r="AI2518" s="46"/>
      <c r="AJ2518" s="46"/>
    </row>
    <row r="2519" spans="1:3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  <c r="AA2519" s="46"/>
      <c r="AB2519" s="46"/>
      <c r="AC2519" s="46"/>
      <c r="AD2519" s="46"/>
      <c r="AE2519" s="46"/>
      <c r="AF2519" s="46"/>
      <c r="AG2519" s="46"/>
      <c r="AH2519" s="46"/>
      <c r="AI2519" s="46"/>
      <c r="AJ2519" s="46"/>
    </row>
    <row r="2520" spans="1:3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  <c r="AA2520" s="46"/>
      <c r="AB2520" s="46"/>
      <c r="AC2520" s="46"/>
      <c r="AD2520" s="46"/>
      <c r="AE2520" s="46"/>
      <c r="AF2520" s="46"/>
      <c r="AG2520" s="46"/>
      <c r="AH2520" s="46"/>
      <c r="AI2520" s="46"/>
      <c r="AJ2520" s="46"/>
    </row>
    <row r="2521" spans="1:3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  <c r="AA2521" s="46"/>
      <c r="AB2521" s="46"/>
      <c r="AC2521" s="46"/>
      <c r="AD2521" s="46"/>
      <c r="AE2521" s="46"/>
      <c r="AF2521" s="46"/>
      <c r="AG2521" s="46"/>
      <c r="AH2521" s="46"/>
      <c r="AI2521" s="46"/>
      <c r="AJ2521" s="46"/>
    </row>
    <row r="2522" spans="1:3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  <c r="AA2522" s="46"/>
      <c r="AB2522" s="46"/>
      <c r="AC2522" s="46"/>
      <c r="AD2522" s="46"/>
      <c r="AE2522" s="46"/>
      <c r="AF2522" s="46"/>
      <c r="AG2522" s="46"/>
      <c r="AH2522" s="46"/>
      <c r="AI2522" s="46"/>
      <c r="AJ2522" s="46"/>
    </row>
    <row r="2523" spans="1:3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  <c r="AA2523" s="46"/>
      <c r="AB2523" s="46"/>
      <c r="AC2523" s="46"/>
      <c r="AD2523" s="46"/>
      <c r="AE2523" s="46"/>
      <c r="AF2523" s="46"/>
      <c r="AG2523" s="46"/>
      <c r="AH2523" s="46"/>
      <c r="AI2523" s="46"/>
      <c r="AJ2523" s="46"/>
    </row>
    <row r="2524" spans="1:3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  <c r="AA2524" s="46"/>
      <c r="AB2524" s="46"/>
      <c r="AC2524" s="46"/>
      <c r="AD2524" s="46"/>
      <c r="AE2524" s="46"/>
      <c r="AF2524" s="46"/>
      <c r="AG2524" s="46"/>
      <c r="AH2524" s="46"/>
      <c r="AI2524" s="46"/>
      <c r="AJ2524" s="46"/>
    </row>
    <row r="2525" spans="1:3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  <c r="AA2525" s="46"/>
      <c r="AB2525" s="46"/>
      <c r="AC2525" s="46"/>
      <c r="AD2525" s="46"/>
      <c r="AE2525" s="46"/>
      <c r="AF2525" s="46"/>
      <c r="AG2525" s="46"/>
      <c r="AH2525" s="46"/>
      <c r="AI2525" s="46"/>
      <c r="AJ2525" s="46"/>
    </row>
    <row r="2526" spans="1:3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  <c r="AA2526" s="46"/>
      <c r="AB2526" s="46"/>
      <c r="AC2526" s="46"/>
      <c r="AD2526" s="46"/>
      <c r="AE2526" s="46"/>
      <c r="AF2526" s="46"/>
      <c r="AG2526" s="46"/>
      <c r="AH2526" s="46"/>
      <c r="AI2526" s="46"/>
      <c r="AJ2526" s="46"/>
    </row>
    <row r="2527" spans="1:3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  <c r="AA2527" s="46"/>
      <c r="AB2527" s="46"/>
      <c r="AC2527" s="46"/>
      <c r="AD2527" s="46"/>
      <c r="AE2527" s="46"/>
      <c r="AF2527" s="46"/>
      <c r="AG2527" s="46"/>
      <c r="AH2527" s="46"/>
      <c r="AI2527" s="46"/>
      <c r="AJ2527" s="46"/>
    </row>
    <row r="2528" spans="1:3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  <c r="AA2528" s="46"/>
      <c r="AB2528" s="46"/>
      <c r="AC2528" s="46"/>
      <c r="AD2528" s="46"/>
      <c r="AE2528" s="46"/>
      <c r="AF2528" s="46"/>
      <c r="AG2528" s="46"/>
      <c r="AH2528" s="46"/>
      <c r="AI2528" s="46"/>
      <c r="AJ2528" s="46"/>
    </row>
    <row r="2529" spans="1:3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  <c r="AA2529" s="46"/>
      <c r="AB2529" s="46"/>
      <c r="AC2529" s="46"/>
      <c r="AD2529" s="46"/>
      <c r="AE2529" s="46"/>
      <c r="AF2529" s="46"/>
      <c r="AG2529" s="46"/>
      <c r="AH2529" s="46"/>
      <c r="AI2529" s="46"/>
      <c r="AJ2529" s="46"/>
    </row>
    <row r="2530" spans="1:3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  <c r="AA2530" s="46"/>
      <c r="AB2530" s="46"/>
      <c r="AC2530" s="46"/>
      <c r="AD2530" s="46"/>
      <c r="AE2530" s="46"/>
      <c r="AF2530" s="46"/>
      <c r="AG2530" s="46"/>
      <c r="AH2530" s="46"/>
      <c r="AI2530" s="46"/>
      <c r="AJ2530" s="46"/>
    </row>
    <row r="2531" spans="1:3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  <c r="AA2531" s="46"/>
      <c r="AB2531" s="46"/>
      <c r="AC2531" s="46"/>
      <c r="AD2531" s="46"/>
      <c r="AE2531" s="46"/>
      <c r="AF2531" s="46"/>
      <c r="AG2531" s="46"/>
      <c r="AH2531" s="46"/>
      <c r="AI2531" s="46"/>
      <c r="AJ2531" s="46"/>
    </row>
    <row r="2532" spans="1:3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  <c r="AA2532" s="46"/>
      <c r="AB2532" s="46"/>
      <c r="AC2532" s="46"/>
      <c r="AD2532" s="46"/>
      <c r="AE2532" s="46"/>
      <c r="AF2532" s="46"/>
      <c r="AG2532" s="46"/>
      <c r="AH2532" s="46"/>
      <c r="AI2532" s="46"/>
      <c r="AJ2532" s="46"/>
    </row>
    <row r="2533" spans="1:3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  <c r="AA2533" s="46"/>
      <c r="AB2533" s="46"/>
      <c r="AC2533" s="46"/>
      <c r="AD2533" s="46"/>
      <c r="AE2533" s="46"/>
      <c r="AF2533" s="46"/>
      <c r="AG2533" s="46"/>
      <c r="AH2533" s="46"/>
      <c r="AI2533" s="46"/>
      <c r="AJ2533" s="46"/>
    </row>
    <row r="2534" spans="1:3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  <c r="AA2534" s="46"/>
      <c r="AB2534" s="46"/>
      <c r="AC2534" s="46"/>
      <c r="AD2534" s="46"/>
      <c r="AE2534" s="46"/>
      <c r="AF2534" s="46"/>
      <c r="AG2534" s="46"/>
      <c r="AH2534" s="46"/>
      <c r="AI2534" s="46"/>
      <c r="AJ2534" s="46"/>
    </row>
    <row r="2535" spans="1:3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  <c r="AA2535" s="46"/>
      <c r="AB2535" s="46"/>
      <c r="AC2535" s="46"/>
      <c r="AD2535" s="46"/>
      <c r="AE2535" s="46"/>
      <c r="AF2535" s="46"/>
      <c r="AG2535" s="46"/>
      <c r="AH2535" s="46"/>
      <c r="AI2535" s="46"/>
      <c r="AJ2535" s="46"/>
    </row>
    <row r="2536" spans="1:3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  <c r="AA2536" s="46"/>
      <c r="AB2536" s="46"/>
      <c r="AC2536" s="46"/>
      <c r="AD2536" s="46"/>
      <c r="AE2536" s="46"/>
      <c r="AF2536" s="46"/>
      <c r="AG2536" s="46"/>
      <c r="AH2536" s="46"/>
      <c r="AI2536" s="46"/>
      <c r="AJ2536" s="46"/>
    </row>
    <row r="2537" spans="1:3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  <c r="AA2537" s="46"/>
      <c r="AB2537" s="46"/>
      <c r="AC2537" s="46"/>
      <c r="AD2537" s="46"/>
      <c r="AE2537" s="46"/>
      <c r="AF2537" s="46"/>
      <c r="AG2537" s="46"/>
      <c r="AH2537" s="46"/>
      <c r="AI2537" s="46"/>
      <c r="AJ2537" s="46"/>
    </row>
    <row r="2538" spans="1:3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  <c r="AA2538" s="46"/>
      <c r="AB2538" s="46"/>
      <c r="AC2538" s="46"/>
      <c r="AD2538" s="46"/>
      <c r="AE2538" s="46"/>
      <c r="AF2538" s="46"/>
      <c r="AG2538" s="46"/>
      <c r="AH2538" s="46"/>
      <c r="AI2538" s="46"/>
      <c r="AJ2538" s="46"/>
    </row>
    <row r="2539" spans="1:3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  <c r="AA2539" s="46"/>
      <c r="AB2539" s="46"/>
      <c r="AC2539" s="46"/>
      <c r="AD2539" s="46"/>
      <c r="AE2539" s="46"/>
      <c r="AF2539" s="46"/>
      <c r="AG2539" s="46"/>
      <c r="AH2539" s="46"/>
      <c r="AI2539" s="46"/>
      <c r="AJ2539" s="46"/>
    </row>
    <row r="2540" spans="1:3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  <c r="AA2540" s="46"/>
      <c r="AB2540" s="46"/>
      <c r="AC2540" s="46"/>
      <c r="AD2540" s="46"/>
      <c r="AE2540" s="46"/>
      <c r="AF2540" s="46"/>
      <c r="AG2540" s="46"/>
      <c r="AH2540" s="46"/>
      <c r="AI2540" s="46"/>
      <c r="AJ2540" s="46"/>
    </row>
    <row r="2541" spans="1:3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  <c r="AA2541" s="46"/>
      <c r="AB2541" s="46"/>
      <c r="AC2541" s="46"/>
      <c r="AD2541" s="46"/>
      <c r="AE2541" s="46"/>
      <c r="AF2541" s="46"/>
      <c r="AG2541" s="46"/>
      <c r="AH2541" s="46"/>
      <c r="AI2541" s="46"/>
      <c r="AJ2541" s="46"/>
    </row>
    <row r="2542" spans="1:3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  <c r="AA2542" s="46"/>
      <c r="AB2542" s="46"/>
      <c r="AC2542" s="46"/>
      <c r="AD2542" s="46"/>
      <c r="AE2542" s="46"/>
      <c r="AF2542" s="46"/>
      <c r="AG2542" s="46"/>
      <c r="AH2542" s="46"/>
      <c r="AI2542" s="46"/>
      <c r="AJ2542" s="46"/>
    </row>
    <row r="2543" spans="1:3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  <c r="AA2543" s="46"/>
      <c r="AB2543" s="46"/>
      <c r="AC2543" s="46"/>
      <c r="AD2543" s="46"/>
      <c r="AE2543" s="46"/>
      <c r="AF2543" s="46"/>
      <c r="AG2543" s="46"/>
      <c r="AH2543" s="46"/>
      <c r="AI2543" s="46"/>
      <c r="AJ2543" s="46"/>
    </row>
    <row r="2544" spans="1:3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  <c r="AA2544" s="46"/>
      <c r="AB2544" s="46"/>
      <c r="AC2544" s="46"/>
      <c r="AD2544" s="46"/>
      <c r="AE2544" s="46"/>
      <c r="AF2544" s="46"/>
      <c r="AG2544" s="46"/>
      <c r="AH2544" s="46"/>
      <c r="AI2544" s="46"/>
      <c r="AJ2544" s="46"/>
    </row>
    <row r="2545" spans="1:3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  <c r="AA2545" s="46"/>
      <c r="AB2545" s="46"/>
      <c r="AC2545" s="46"/>
      <c r="AD2545" s="46"/>
      <c r="AE2545" s="46"/>
      <c r="AF2545" s="46"/>
      <c r="AG2545" s="46"/>
      <c r="AH2545" s="46"/>
      <c r="AI2545" s="46"/>
      <c r="AJ2545" s="46"/>
    </row>
    <row r="2546" spans="1:3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  <c r="AA2546" s="46"/>
      <c r="AB2546" s="46"/>
      <c r="AC2546" s="46"/>
      <c r="AD2546" s="46"/>
      <c r="AE2546" s="46"/>
      <c r="AF2546" s="46"/>
      <c r="AG2546" s="46"/>
      <c r="AH2546" s="46"/>
      <c r="AI2546" s="46"/>
      <c r="AJ2546" s="46"/>
    </row>
    <row r="2547" spans="1:3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  <c r="AA2547" s="46"/>
      <c r="AB2547" s="46"/>
      <c r="AC2547" s="46"/>
      <c r="AD2547" s="46"/>
      <c r="AE2547" s="46"/>
      <c r="AF2547" s="46"/>
      <c r="AG2547" s="46"/>
      <c r="AH2547" s="46"/>
      <c r="AI2547" s="46"/>
      <c r="AJ2547" s="46"/>
    </row>
    <row r="2548" spans="1:3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  <c r="AA2548" s="46"/>
      <c r="AB2548" s="46"/>
      <c r="AC2548" s="46"/>
      <c r="AD2548" s="46"/>
      <c r="AE2548" s="46"/>
      <c r="AF2548" s="46"/>
      <c r="AG2548" s="46"/>
      <c r="AH2548" s="46"/>
      <c r="AI2548" s="46"/>
      <c r="AJ2548" s="46"/>
    </row>
    <row r="2549" spans="1:3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  <c r="AA2549" s="46"/>
      <c r="AB2549" s="46"/>
      <c r="AC2549" s="46"/>
      <c r="AD2549" s="46"/>
      <c r="AE2549" s="46"/>
      <c r="AF2549" s="46"/>
      <c r="AG2549" s="46"/>
      <c r="AH2549" s="46"/>
      <c r="AI2549" s="46"/>
      <c r="AJ2549" s="46"/>
    </row>
    <row r="2550" spans="1:3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  <c r="AA2550" s="46"/>
      <c r="AB2550" s="46"/>
      <c r="AC2550" s="46"/>
      <c r="AD2550" s="46"/>
      <c r="AE2550" s="46"/>
      <c r="AF2550" s="46"/>
      <c r="AG2550" s="46"/>
      <c r="AH2550" s="46"/>
      <c r="AI2550" s="46"/>
      <c r="AJ2550" s="46"/>
    </row>
    <row r="2551" spans="1:3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  <c r="AA2551" s="46"/>
      <c r="AB2551" s="46"/>
      <c r="AC2551" s="46"/>
      <c r="AD2551" s="46"/>
      <c r="AE2551" s="46"/>
      <c r="AF2551" s="46"/>
      <c r="AG2551" s="46"/>
      <c r="AH2551" s="46"/>
      <c r="AI2551" s="46"/>
      <c r="AJ2551" s="46"/>
    </row>
    <row r="2552" spans="1:3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  <c r="AA2552" s="46"/>
      <c r="AB2552" s="46"/>
      <c r="AC2552" s="46"/>
      <c r="AD2552" s="46"/>
      <c r="AE2552" s="46"/>
      <c r="AF2552" s="46"/>
      <c r="AG2552" s="46"/>
      <c r="AH2552" s="46"/>
      <c r="AI2552" s="46"/>
      <c r="AJ2552" s="46"/>
    </row>
    <row r="2553" spans="1:3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  <c r="AA2553" s="46"/>
      <c r="AB2553" s="46"/>
      <c r="AC2553" s="46"/>
      <c r="AD2553" s="46"/>
      <c r="AE2553" s="46"/>
      <c r="AF2553" s="46"/>
      <c r="AG2553" s="46"/>
      <c r="AH2553" s="46"/>
      <c r="AI2553" s="46"/>
      <c r="AJ2553" s="46"/>
    </row>
    <row r="2554" spans="1:3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  <c r="AA2554" s="46"/>
      <c r="AB2554" s="46"/>
      <c r="AC2554" s="46"/>
      <c r="AD2554" s="46"/>
      <c r="AE2554" s="46"/>
      <c r="AF2554" s="46"/>
      <c r="AG2554" s="46"/>
      <c r="AH2554" s="46"/>
      <c r="AI2554" s="46"/>
      <c r="AJ2554" s="46"/>
    </row>
    <row r="2555" spans="1:3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  <c r="AA2555" s="46"/>
      <c r="AB2555" s="46"/>
      <c r="AC2555" s="46"/>
      <c r="AD2555" s="46"/>
      <c r="AE2555" s="46"/>
      <c r="AF2555" s="46"/>
      <c r="AG2555" s="46"/>
      <c r="AH2555" s="46"/>
      <c r="AI2555" s="46"/>
      <c r="AJ2555" s="46"/>
    </row>
    <row r="2556" spans="1:3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  <c r="AA2556" s="46"/>
      <c r="AB2556" s="46"/>
      <c r="AC2556" s="46"/>
      <c r="AD2556" s="46"/>
      <c r="AE2556" s="46"/>
      <c r="AF2556" s="46"/>
      <c r="AG2556" s="46"/>
      <c r="AH2556" s="46"/>
      <c r="AI2556" s="46"/>
      <c r="AJ2556" s="46"/>
    </row>
    <row r="2557" spans="1:3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  <c r="AA2557" s="46"/>
      <c r="AB2557" s="46"/>
      <c r="AC2557" s="46"/>
      <c r="AD2557" s="46"/>
      <c r="AE2557" s="46"/>
      <c r="AF2557" s="46"/>
      <c r="AG2557" s="46"/>
      <c r="AH2557" s="46"/>
      <c r="AI2557" s="46"/>
      <c r="AJ2557" s="46"/>
    </row>
    <row r="2558" spans="1:3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  <c r="AA2558" s="46"/>
      <c r="AB2558" s="46"/>
      <c r="AC2558" s="46"/>
      <c r="AD2558" s="46"/>
      <c r="AE2558" s="46"/>
      <c r="AF2558" s="46"/>
      <c r="AG2558" s="46"/>
      <c r="AH2558" s="46"/>
      <c r="AI2558" s="46"/>
      <c r="AJ2558" s="46"/>
    </row>
    <row r="2559" spans="1:3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  <c r="AA2559" s="46"/>
      <c r="AB2559" s="46"/>
      <c r="AC2559" s="46"/>
      <c r="AD2559" s="46"/>
      <c r="AE2559" s="46"/>
      <c r="AF2559" s="46"/>
      <c r="AG2559" s="46"/>
      <c r="AH2559" s="46"/>
      <c r="AI2559" s="46"/>
      <c r="AJ2559" s="46"/>
    </row>
    <row r="2560" spans="1:3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  <c r="AA2560" s="46"/>
      <c r="AB2560" s="46"/>
      <c r="AC2560" s="46"/>
      <c r="AD2560" s="46"/>
      <c r="AE2560" s="46"/>
      <c r="AF2560" s="46"/>
      <c r="AG2560" s="46"/>
      <c r="AH2560" s="46"/>
      <c r="AI2560" s="46"/>
      <c r="AJ2560" s="46"/>
    </row>
    <row r="2561" spans="1:3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  <c r="AA2561" s="46"/>
      <c r="AB2561" s="46"/>
      <c r="AC2561" s="46"/>
      <c r="AD2561" s="46"/>
      <c r="AE2561" s="46"/>
      <c r="AF2561" s="46"/>
      <c r="AG2561" s="46"/>
      <c r="AH2561" s="46"/>
      <c r="AI2561" s="46"/>
      <c r="AJ2561" s="46"/>
    </row>
    <row r="2562" spans="1:3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  <c r="AA2562" s="46"/>
      <c r="AB2562" s="46"/>
      <c r="AC2562" s="46"/>
      <c r="AD2562" s="46"/>
      <c r="AE2562" s="46"/>
      <c r="AF2562" s="46"/>
      <c r="AG2562" s="46"/>
      <c r="AH2562" s="46"/>
      <c r="AI2562" s="46"/>
      <c r="AJ2562" s="46"/>
    </row>
    <row r="2563" spans="1:3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  <c r="AA2563" s="46"/>
      <c r="AB2563" s="46"/>
      <c r="AC2563" s="46"/>
      <c r="AD2563" s="46"/>
      <c r="AE2563" s="46"/>
      <c r="AF2563" s="46"/>
      <c r="AG2563" s="46"/>
      <c r="AH2563" s="46"/>
      <c r="AI2563" s="46"/>
      <c r="AJ2563" s="46"/>
    </row>
    <row r="2564" spans="1:3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  <c r="AA2564" s="46"/>
      <c r="AB2564" s="46"/>
      <c r="AC2564" s="46"/>
      <c r="AD2564" s="46"/>
      <c r="AE2564" s="46"/>
      <c r="AF2564" s="46"/>
      <c r="AG2564" s="46"/>
      <c r="AH2564" s="46"/>
      <c r="AI2564" s="46"/>
      <c r="AJ2564" s="46"/>
    </row>
    <row r="2565" spans="1:3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  <c r="AA2565" s="46"/>
      <c r="AB2565" s="46"/>
      <c r="AC2565" s="46"/>
      <c r="AD2565" s="46"/>
      <c r="AE2565" s="46"/>
      <c r="AF2565" s="46"/>
      <c r="AG2565" s="46"/>
      <c r="AH2565" s="46"/>
      <c r="AI2565" s="46"/>
      <c r="AJ2565" s="46"/>
    </row>
    <row r="2566" spans="1:3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  <c r="AA2566" s="46"/>
      <c r="AB2566" s="46"/>
      <c r="AC2566" s="46"/>
      <c r="AD2566" s="46"/>
      <c r="AE2566" s="46"/>
      <c r="AF2566" s="46"/>
      <c r="AG2566" s="46"/>
      <c r="AH2566" s="46"/>
      <c r="AI2566" s="46"/>
      <c r="AJ2566" s="46"/>
    </row>
    <row r="2567" spans="1:3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  <c r="AA2567" s="46"/>
      <c r="AB2567" s="46"/>
      <c r="AC2567" s="46"/>
      <c r="AD2567" s="46"/>
      <c r="AE2567" s="46"/>
      <c r="AF2567" s="46"/>
      <c r="AG2567" s="46"/>
      <c r="AH2567" s="46"/>
      <c r="AI2567" s="46"/>
      <c r="AJ2567" s="46"/>
    </row>
    <row r="2568" spans="1:3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  <c r="AA2568" s="46"/>
      <c r="AB2568" s="46"/>
      <c r="AC2568" s="46"/>
      <c r="AD2568" s="46"/>
      <c r="AE2568" s="46"/>
      <c r="AF2568" s="46"/>
      <c r="AG2568" s="46"/>
      <c r="AH2568" s="46"/>
      <c r="AI2568" s="46"/>
      <c r="AJ2568" s="46"/>
    </row>
    <row r="2569" spans="1:3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  <c r="AA2569" s="46"/>
      <c r="AB2569" s="46"/>
      <c r="AC2569" s="46"/>
      <c r="AD2569" s="46"/>
      <c r="AE2569" s="46"/>
      <c r="AF2569" s="46"/>
      <c r="AG2569" s="46"/>
      <c r="AH2569" s="46"/>
      <c r="AI2569" s="46"/>
      <c r="AJ2569" s="46"/>
    </row>
    <row r="2570" spans="1:3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  <c r="AA2570" s="46"/>
      <c r="AB2570" s="46"/>
      <c r="AC2570" s="46"/>
      <c r="AD2570" s="46"/>
      <c r="AE2570" s="46"/>
      <c r="AF2570" s="46"/>
      <c r="AG2570" s="46"/>
      <c r="AH2570" s="46"/>
      <c r="AI2570" s="46"/>
      <c r="AJ2570" s="46"/>
    </row>
    <row r="2571" spans="1:3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  <c r="AA2571" s="46"/>
      <c r="AB2571" s="46"/>
      <c r="AC2571" s="46"/>
      <c r="AD2571" s="46"/>
      <c r="AE2571" s="46"/>
      <c r="AF2571" s="46"/>
      <c r="AG2571" s="46"/>
      <c r="AH2571" s="46"/>
      <c r="AI2571" s="46"/>
      <c r="AJ2571" s="46"/>
    </row>
    <row r="2572" spans="1:3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  <c r="AA2572" s="46"/>
      <c r="AB2572" s="46"/>
      <c r="AC2572" s="46"/>
      <c r="AD2572" s="46"/>
      <c r="AE2572" s="46"/>
      <c r="AF2572" s="46"/>
      <c r="AG2572" s="46"/>
      <c r="AH2572" s="46"/>
      <c r="AI2572" s="46"/>
      <c r="AJ2572" s="46"/>
    </row>
    <row r="2573" spans="1:3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  <c r="AA2573" s="46"/>
      <c r="AB2573" s="46"/>
      <c r="AC2573" s="46"/>
      <c r="AD2573" s="46"/>
      <c r="AE2573" s="46"/>
      <c r="AF2573" s="46"/>
      <c r="AG2573" s="46"/>
      <c r="AH2573" s="46"/>
      <c r="AI2573" s="46"/>
      <c r="AJ2573" s="46"/>
    </row>
    <row r="2574" spans="1:3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  <c r="AA2574" s="46"/>
      <c r="AB2574" s="46"/>
      <c r="AC2574" s="46"/>
      <c r="AD2574" s="46"/>
      <c r="AE2574" s="46"/>
      <c r="AF2574" s="46"/>
      <c r="AG2574" s="46"/>
      <c r="AH2574" s="46"/>
      <c r="AI2574" s="46"/>
      <c r="AJ2574" s="46"/>
    </row>
    <row r="2575" spans="1:3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  <c r="AA2575" s="46"/>
      <c r="AB2575" s="46"/>
      <c r="AC2575" s="46"/>
      <c r="AD2575" s="46"/>
      <c r="AE2575" s="46"/>
      <c r="AF2575" s="46"/>
      <c r="AG2575" s="46"/>
      <c r="AH2575" s="46"/>
      <c r="AI2575" s="46"/>
      <c r="AJ2575" s="46"/>
    </row>
    <row r="2576" spans="1:3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  <c r="AA2576" s="46"/>
      <c r="AB2576" s="46"/>
      <c r="AC2576" s="46"/>
      <c r="AD2576" s="46"/>
      <c r="AE2576" s="46"/>
      <c r="AF2576" s="46"/>
      <c r="AG2576" s="46"/>
      <c r="AH2576" s="46"/>
      <c r="AI2576" s="46"/>
      <c r="AJ2576" s="46"/>
    </row>
    <row r="2577" spans="1:3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  <c r="AA2577" s="46"/>
      <c r="AB2577" s="46"/>
      <c r="AC2577" s="46"/>
      <c r="AD2577" s="46"/>
      <c r="AE2577" s="46"/>
      <c r="AF2577" s="46"/>
      <c r="AG2577" s="46"/>
      <c r="AH2577" s="46"/>
      <c r="AI2577" s="46"/>
      <c r="AJ2577" s="46"/>
    </row>
    <row r="2578" spans="1:3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  <c r="AA2578" s="46"/>
      <c r="AB2578" s="46"/>
      <c r="AC2578" s="46"/>
      <c r="AD2578" s="46"/>
      <c r="AE2578" s="46"/>
      <c r="AF2578" s="46"/>
      <c r="AG2578" s="46"/>
      <c r="AH2578" s="46"/>
      <c r="AI2578" s="46"/>
      <c r="AJ2578" s="46"/>
    </row>
    <row r="2579" spans="1:3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  <c r="AA2579" s="46"/>
      <c r="AB2579" s="46"/>
      <c r="AC2579" s="46"/>
      <c r="AD2579" s="46"/>
      <c r="AE2579" s="46"/>
      <c r="AF2579" s="46"/>
      <c r="AG2579" s="46"/>
      <c r="AH2579" s="46"/>
      <c r="AI2579" s="46"/>
      <c r="AJ2579" s="46"/>
    </row>
    <row r="2580" spans="1:3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  <c r="AA2580" s="46"/>
      <c r="AB2580" s="46"/>
      <c r="AC2580" s="46"/>
      <c r="AD2580" s="46"/>
      <c r="AE2580" s="46"/>
      <c r="AF2580" s="46"/>
      <c r="AG2580" s="46"/>
      <c r="AH2580" s="46"/>
      <c r="AI2580" s="46"/>
      <c r="AJ2580" s="46"/>
    </row>
    <row r="2581" spans="1:3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  <c r="AA2581" s="46"/>
      <c r="AB2581" s="46"/>
      <c r="AC2581" s="46"/>
      <c r="AD2581" s="46"/>
      <c r="AE2581" s="46"/>
      <c r="AF2581" s="46"/>
      <c r="AG2581" s="46"/>
      <c r="AH2581" s="46"/>
      <c r="AI2581" s="46"/>
      <c r="AJ2581" s="46"/>
    </row>
    <row r="2582" spans="1:3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  <c r="AA2582" s="46"/>
      <c r="AB2582" s="46"/>
      <c r="AC2582" s="46"/>
      <c r="AD2582" s="46"/>
      <c r="AE2582" s="46"/>
      <c r="AF2582" s="46"/>
      <c r="AG2582" s="46"/>
      <c r="AH2582" s="46"/>
      <c r="AI2582" s="46"/>
      <c r="AJ2582" s="46"/>
    </row>
    <row r="2583" spans="1:3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  <c r="AA2583" s="46"/>
      <c r="AB2583" s="46"/>
      <c r="AC2583" s="46"/>
      <c r="AD2583" s="46"/>
      <c r="AE2583" s="46"/>
      <c r="AF2583" s="46"/>
      <c r="AG2583" s="46"/>
      <c r="AH2583" s="46"/>
      <c r="AI2583" s="46"/>
      <c r="AJ2583" s="46"/>
    </row>
    <row r="2584" spans="1:3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  <c r="AA2584" s="46"/>
      <c r="AB2584" s="46"/>
      <c r="AC2584" s="46"/>
      <c r="AD2584" s="46"/>
      <c r="AE2584" s="46"/>
      <c r="AF2584" s="46"/>
      <c r="AG2584" s="46"/>
      <c r="AH2584" s="46"/>
      <c r="AI2584" s="46"/>
      <c r="AJ2584" s="46"/>
    </row>
    <row r="2585" spans="1:3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  <c r="AA2585" s="46"/>
      <c r="AB2585" s="46"/>
      <c r="AC2585" s="46"/>
      <c r="AD2585" s="46"/>
      <c r="AE2585" s="46"/>
      <c r="AF2585" s="46"/>
      <c r="AG2585" s="46"/>
      <c r="AH2585" s="46"/>
      <c r="AI2585" s="46"/>
      <c r="AJ2585" s="46"/>
    </row>
    <row r="2586" spans="1:3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  <c r="AA2586" s="46"/>
      <c r="AB2586" s="46"/>
      <c r="AC2586" s="46"/>
      <c r="AD2586" s="46"/>
      <c r="AE2586" s="46"/>
      <c r="AF2586" s="46"/>
      <c r="AG2586" s="46"/>
      <c r="AH2586" s="46"/>
      <c r="AI2586" s="46"/>
      <c r="AJ2586" s="46"/>
    </row>
    <row r="2587" spans="1:3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  <c r="AA2587" s="46"/>
      <c r="AB2587" s="46"/>
      <c r="AC2587" s="46"/>
      <c r="AD2587" s="46"/>
      <c r="AE2587" s="46"/>
      <c r="AF2587" s="46"/>
      <c r="AG2587" s="46"/>
      <c r="AH2587" s="46"/>
      <c r="AI2587" s="46"/>
      <c r="AJ2587" s="46"/>
    </row>
    <row r="2588" spans="1:3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  <c r="AA2588" s="46"/>
      <c r="AB2588" s="46"/>
      <c r="AC2588" s="46"/>
      <c r="AD2588" s="46"/>
      <c r="AE2588" s="46"/>
      <c r="AF2588" s="46"/>
      <c r="AG2588" s="46"/>
      <c r="AH2588" s="46"/>
      <c r="AI2588" s="46"/>
      <c r="AJ2588" s="46"/>
    </row>
    <row r="2589" spans="1:3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  <c r="AA2589" s="46"/>
      <c r="AB2589" s="46"/>
      <c r="AC2589" s="46"/>
      <c r="AD2589" s="46"/>
      <c r="AE2589" s="46"/>
      <c r="AF2589" s="46"/>
      <c r="AG2589" s="46"/>
      <c r="AH2589" s="46"/>
      <c r="AI2589" s="46"/>
      <c r="AJ2589" s="46"/>
    </row>
    <row r="2590" spans="1:3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  <c r="AA2590" s="46"/>
      <c r="AB2590" s="46"/>
      <c r="AC2590" s="46"/>
      <c r="AD2590" s="46"/>
      <c r="AE2590" s="46"/>
      <c r="AF2590" s="46"/>
      <c r="AG2590" s="46"/>
      <c r="AH2590" s="46"/>
      <c r="AI2590" s="46"/>
      <c r="AJ2590" s="46"/>
    </row>
    <row r="2591" spans="1:3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  <c r="AA2591" s="46"/>
      <c r="AB2591" s="46"/>
      <c r="AC2591" s="46"/>
      <c r="AD2591" s="46"/>
      <c r="AE2591" s="46"/>
      <c r="AF2591" s="46"/>
      <c r="AG2591" s="46"/>
      <c r="AH2591" s="46"/>
      <c r="AI2591" s="46"/>
      <c r="AJ2591" s="46"/>
    </row>
    <row r="2592" spans="1:3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  <c r="AA2592" s="46"/>
      <c r="AB2592" s="46"/>
      <c r="AC2592" s="46"/>
      <c r="AD2592" s="46"/>
      <c r="AE2592" s="46"/>
      <c r="AF2592" s="46"/>
      <c r="AG2592" s="46"/>
      <c r="AH2592" s="46"/>
      <c r="AI2592" s="46"/>
      <c r="AJ2592" s="46"/>
    </row>
    <row r="2593" spans="1:3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  <c r="AA2593" s="46"/>
      <c r="AB2593" s="46"/>
      <c r="AC2593" s="46"/>
      <c r="AD2593" s="46"/>
      <c r="AE2593" s="46"/>
      <c r="AF2593" s="46"/>
      <c r="AG2593" s="46"/>
      <c r="AH2593" s="46"/>
      <c r="AI2593" s="46"/>
      <c r="AJ2593" s="46"/>
    </row>
    <row r="2594" spans="1:3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  <c r="AA2594" s="46"/>
      <c r="AB2594" s="46"/>
      <c r="AC2594" s="46"/>
      <c r="AD2594" s="46"/>
      <c r="AE2594" s="46"/>
      <c r="AF2594" s="46"/>
      <c r="AG2594" s="46"/>
      <c r="AH2594" s="46"/>
      <c r="AI2594" s="46"/>
      <c r="AJ2594" s="46"/>
    </row>
    <row r="2595" spans="1:3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  <c r="AA2595" s="46"/>
      <c r="AB2595" s="46"/>
      <c r="AC2595" s="46"/>
      <c r="AD2595" s="46"/>
      <c r="AE2595" s="46"/>
      <c r="AF2595" s="46"/>
      <c r="AG2595" s="46"/>
      <c r="AH2595" s="46"/>
      <c r="AI2595" s="46"/>
      <c r="AJ2595" s="46"/>
    </row>
    <row r="2596" spans="1:3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  <c r="AA2596" s="46"/>
      <c r="AB2596" s="46"/>
      <c r="AC2596" s="46"/>
      <c r="AD2596" s="46"/>
      <c r="AE2596" s="46"/>
      <c r="AF2596" s="46"/>
      <c r="AG2596" s="46"/>
      <c r="AH2596" s="46"/>
      <c r="AI2596" s="46"/>
      <c r="AJ2596" s="46"/>
    </row>
    <row r="2597" spans="1:3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  <c r="AA2597" s="46"/>
      <c r="AB2597" s="46"/>
      <c r="AC2597" s="46"/>
      <c r="AD2597" s="46"/>
      <c r="AE2597" s="46"/>
      <c r="AF2597" s="46"/>
      <c r="AG2597" s="46"/>
      <c r="AH2597" s="46"/>
      <c r="AI2597" s="46"/>
      <c r="AJ2597" s="46"/>
    </row>
    <row r="2598" spans="1:3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  <c r="AA2598" s="46"/>
      <c r="AB2598" s="46"/>
      <c r="AC2598" s="46"/>
      <c r="AD2598" s="46"/>
      <c r="AE2598" s="46"/>
      <c r="AF2598" s="46"/>
      <c r="AG2598" s="46"/>
      <c r="AH2598" s="46"/>
      <c r="AI2598" s="46"/>
      <c r="AJ2598" s="46"/>
    </row>
    <row r="2599" spans="1:3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  <c r="AA2599" s="46"/>
      <c r="AB2599" s="46"/>
      <c r="AC2599" s="46"/>
      <c r="AD2599" s="46"/>
      <c r="AE2599" s="46"/>
      <c r="AF2599" s="46"/>
      <c r="AG2599" s="46"/>
      <c r="AH2599" s="46"/>
      <c r="AI2599" s="46"/>
      <c r="AJ2599" s="46"/>
    </row>
    <row r="2600" spans="1:3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  <c r="AA2600" s="46"/>
      <c r="AB2600" s="46"/>
      <c r="AC2600" s="46"/>
      <c r="AD2600" s="46"/>
      <c r="AE2600" s="46"/>
      <c r="AF2600" s="46"/>
      <c r="AG2600" s="46"/>
      <c r="AH2600" s="46"/>
      <c r="AI2600" s="46"/>
      <c r="AJ2600" s="46"/>
    </row>
    <row r="2601" spans="1:3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  <c r="AA2601" s="46"/>
      <c r="AB2601" s="46"/>
      <c r="AC2601" s="46"/>
      <c r="AD2601" s="46"/>
      <c r="AE2601" s="46"/>
      <c r="AF2601" s="46"/>
      <c r="AG2601" s="46"/>
      <c r="AH2601" s="46"/>
      <c r="AI2601" s="46"/>
      <c r="AJ2601" s="46"/>
    </row>
    <row r="2602" spans="1:3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  <c r="AA2602" s="46"/>
      <c r="AB2602" s="46"/>
      <c r="AC2602" s="46"/>
      <c r="AD2602" s="46"/>
      <c r="AE2602" s="46"/>
      <c r="AF2602" s="46"/>
      <c r="AG2602" s="46"/>
      <c r="AH2602" s="46"/>
      <c r="AI2602" s="46"/>
      <c r="AJ2602" s="46"/>
    </row>
    <row r="2603" spans="1:3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  <c r="AA2603" s="46"/>
      <c r="AB2603" s="46"/>
      <c r="AC2603" s="46"/>
      <c r="AD2603" s="46"/>
      <c r="AE2603" s="46"/>
      <c r="AF2603" s="46"/>
      <c r="AG2603" s="46"/>
      <c r="AH2603" s="46"/>
      <c r="AI2603" s="46"/>
      <c r="AJ2603" s="46"/>
    </row>
    <row r="2604" spans="1:3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  <c r="AA2604" s="46"/>
      <c r="AB2604" s="46"/>
      <c r="AC2604" s="46"/>
      <c r="AD2604" s="46"/>
      <c r="AE2604" s="46"/>
      <c r="AF2604" s="46"/>
      <c r="AG2604" s="46"/>
      <c r="AH2604" s="46"/>
      <c r="AI2604" s="46"/>
      <c r="AJ2604" s="46"/>
    </row>
    <row r="2605" spans="1:3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  <c r="AA2605" s="46"/>
      <c r="AB2605" s="46"/>
      <c r="AC2605" s="46"/>
      <c r="AD2605" s="46"/>
      <c r="AE2605" s="46"/>
      <c r="AF2605" s="46"/>
      <c r="AG2605" s="46"/>
      <c r="AH2605" s="46"/>
      <c r="AI2605" s="46"/>
      <c r="AJ2605" s="46"/>
    </row>
    <row r="2606" spans="1:3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  <c r="AA2606" s="46"/>
      <c r="AB2606" s="46"/>
      <c r="AC2606" s="46"/>
      <c r="AD2606" s="46"/>
      <c r="AE2606" s="46"/>
      <c r="AF2606" s="46"/>
      <c r="AG2606" s="46"/>
      <c r="AH2606" s="46"/>
      <c r="AI2606" s="46"/>
      <c r="AJ2606" s="46"/>
    </row>
    <row r="2607" spans="1:3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  <c r="AA2607" s="46"/>
      <c r="AB2607" s="46"/>
      <c r="AC2607" s="46"/>
      <c r="AD2607" s="46"/>
      <c r="AE2607" s="46"/>
      <c r="AF2607" s="46"/>
      <c r="AG2607" s="46"/>
      <c r="AH2607" s="46"/>
      <c r="AI2607" s="46"/>
      <c r="AJ2607" s="46"/>
    </row>
    <row r="2608" spans="1:3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  <c r="AA2608" s="46"/>
      <c r="AB2608" s="46"/>
      <c r="AC2608" s="46"/>
      <c r="AD2608" s="46"/>
      <c r="AE2608" s="46"/>
      <c r="AF2608" s="46"/>
      <c r="AG2608" s="46"/>
      <c r="AH2608" s="46"/>
      <c r="AI2608" s="46"/>
      <c r="AJ2608" s="46"/>
    </row>
    <row r="2609" spans="1:3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  <c r="AA2609" s="46"/>
      <c r="AB2609" s="46"/>
      <c r="AC2609" s="46"/>
      <c r="AD2609" s="46"/>
      <c r="AE2609" s="46"/>
      <c r="AF2609" s="46"/>
      <c r="AG2609" s="46"/>
      <c r="AH2609" s="46"/>
      <c r="AI2609" s="46"/>
      <c r="AJ2609" s="46"/>
    </row>
    <row r="2610" spans="1:3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  <c r="AA2610" s="46"/>
      <c r="AB2610" s="46"/>
      <c r="AC2610" s="46"/>
      <c r="AD2610" s="46"/>
      <c r="AE2610" s="46"/>
      <c r="AF2610" s="46"/>
      <c r="AG2610" s="46"/>
      <c r="AH2610" s="46"/>
      <c r="AI2610" s="46"/>
      <c r="AJ2610" s="46"/>
    </row>
    <row r="2611" spans="1:3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  <c r="AA2611" s="46"/>
      <c r="AB2611" s="46"/>
      <c r="AC2611" s="46"/>
      <c r="AD2611" s="46"/>
      <c r="AE2611" s="46"/>
      <c r="AF2611" s="46"/>
      <c r="AG2611" s="46"/>
      <c r="AH2611" s="46"/>
      <c r="AI2611" s="46"/>
      <c r="AJ2611" s="46"/>
    </row>
    <row r="2612" spans="1:3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  <c r="AA2612" s="46"/>
      <c r="AB2612" s="46"/>
      <c r="AC2612" s="46"/>
      <c r="AD2612" s="46"/>
      <c r="AE2612" s="46"/>
      <c r="AF2612" s="46"/>
      <c r="AG2612" s="46"/>
      <c r="AH2612" s="46"/>
      <c r="AI2612" s="46"/>
      <c r="AJ2612" s="46"/>
    </row>
    <row r="2613" spans="1:3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  <c r="AA2613" s="46"/>
      <c r="AB2613" s="46"/>
      <c r="AC2613" s="46"/>
      <c r="AD2613" s="46"/>
      <c r="AE2613" s="46"/>
      <c r="AF2613" s="46"/>
      <c r="AG2613" s="46"/>
      <c r="AH2613" s="46"/>
      <c r="AI2613" s="46"/>
      <c r="AJ2613" s="46"/>
    </row>
    <row r="2614" spans="1:3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  <c r="AA2614" s="46"/>
      <c r="AB2614" s="46"/>
      <c r="AC2614" s="46"/>
      <c r="AD2614" s="46"/>
      <c r="AE2614" s="46"/>
      <c r="AF2614" s="46"/>
      <c r="AG2614" s="46"/>
      <c r="AH2614" s="46"/>
      <c r="AI2614" s="46"/>
      <c r="AJ2614" s="46"/>
    </row>
    <row r="2615" spans="1:3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  <c r="AA2615" s="46"/>
      <c r="AB2615" s="46"/>
      <c r="AC2615" s="46"/>
      <c r="AD2615" s="46"/>
      <c r="AE2615" s="46"/>
      <c r="AF2615" s="46"/>
      <c r="AG2615" s="46"/>
      <c r="AH2615" s="46"/>
      <c r="AI2615" s="46"/>
      <c r="AJ2615" s="46"/>
    </row>
    <row r="2616" spans="1:3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  <c r="AA2616" s="46"/>
      <c r="AB2616" s="46"/>
      <c r="AC2616" s="46"/>
      <c r="AD2616" s="46"/>
      <c r="AE2616" s="46"/>
      <c r="AF2616" s="46"/>
      <c r="AG2616" s="46"/>
      <c r="AH2616" s="46"/>
      <c r="AI2616" s="46"/>
      <c r="AJ2616" s="46"/>
    </row>
    <row r="2617" spans="1:3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  <c r="AA2617" s="46"/>
      <c r="AB2617" s="46"/>
      <c r="AC2617" s="46"/>
      <c r="AD2617" s="46"/>
      <c r="AE2617" s="46"/>
      <c r="AF2617" s="46"/>
      <c r="AG2617" s="46"/>
      <c r="AH2617" s="46"/>
      <c r="AI2617" s="46"/>
      <c r="AJ2617" s="46"/>
    </row>
    <row r="2618" spans="1:3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  <c r="AA2618" s="46"/>
      <c r="AB2618" s="46"/>
      <c r="AC2618" s="46"/>
      <c r="AD2618" s="46"/>
      <c r="AE2618" s="46"/>
      <c r="AF2618" s="46"/>
      <c r="AG2618" s="46"/>
      <c r="AH2618" s="46"/>
      <c r="AI2618" s="46"/>
      <c r="AJ2618" s="46"/>
    </row>
    <row r="2619" spans="1:3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  <c r="AA2619" s="46"/>
      <c r="AB2619" s="46"/>
      <c r="AC2619" s="46"/>
      <c r="AD2619" s="46"/>
      <c r="AE2619" s="46"/>
      <c r="AF2619" s="46"/>
      <c r="AG2619" s="46"/>
      <c r="AH2619" s="46"/>
      <c r="AI2619" s="46"/>
      <c r="AJ2619" s="46"/>
    </row>
    <row r="2620" spans="1:3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  <c r="AA2620" s="46"/>
      <c r="AB2620" s="46"/>
      <c r="AC2620" s="46"/>
      <c r="AD2620" s="46"/>
      <c r="AE2620" s="46"/>
      <c r="AF2620" s="46"/>
      <c r="AG2620" s="46"/>
      <c r="AH2620" s="46"/>
      <c r="AI2620" s="46"/>
      <c r="AJ2620" s="46"/>
    </row>
    <row r="2621" spans="1:3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  <c r="AA2621" s="46"/>
      <c r="AB2621" s="46"/>
      <c r="AC2621" s="46"/>
      <c r="AD2621" s="46"/>
      <c r="AE2621" s="46"/>
      <c r="AF2621" s="46"/>
      <c r="AG2621" s="46"/>
      <c r="AH2621" s="46"/>
      <c r="AI2621" s="46"/>
      <c r="AJ2621" s="46"/>
    </row>
    <row r="2622" spans="1:3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  <c r="AA2622" s="46"/>
      <c r="AB2622" s="46"/>
      <c r="AC2622" s="46"/>
      <c r="AD2622" s="46"/>
      <c r="AE2622" s="46"/>
      <c r="AF2622" s="46"/>
      <c r="AG2622" s="46"/>
      <c r="AH2622" s="46"/>
      <c r="AI2622" s="46"/>
      <c r="AJ2622" s="46"/>
    </row>
    <row r="2623" spans="1:3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  <c r="AA2623" s="46"/>
      <c r="AB2623" s="46"/>
      <c r="AC2623" s="46"/>
      <c r="AD2623" s="46"/>
      <c r="AE2623" s="46"/>
      <c r="AF2623" s="46"/>
      <c r="AG2623" s="46"/>
      <c r="AH2623" s="46"/>
      <c r="AI2623" s="46"/>
      <c r="AJ2623" s="46"/>
    </row>
    <row r="2624" spans="1:3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  <c r="AA2624" s="46"/>
      <c r="AB2624" s="46"/>
      <c r="AC2624" s="46"/>
      <c r="AD2624" s="46"/>
      <c r="AE2624" s="46"/>
      <c r="AF2624" s="46"/>
      <c r="AG2624" s="46"/>
      <c r="AH2624" s="46"/>
      <c r="AI2624" s="46"/>
      <c r="AJ2624" s="46"/>
    </row>
    <row r="2625" spans="1:3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  <c r="AA2625" s="46"/>
      <c r="AB2625" s="46"/>
      <c r="AC2625" s="46"/>
      <c r="AD2625" s="46"/>
      <c r="AE2625" s="46"/>
      <c r="AF2625" s="46"/>
      <c r="AG2625" s="46"/>
      <c r="AH2625" s="46"/>
      <c r="AI2625" s="46"/>
      <c r="AJ2625" s="46"/>
    </row>
    <row r="2626" spans="1:3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  <c r="AA2626" s="46"/>
      <c r="AB2626" s="46"/>
      <c r="AC2626" s="46"/>
      <c r="AD2626" s="46"/>
      <c r="AE2626" s="46"/>
      <c r="AF2626" s="46"/>
      <c r="AG2626" s="46"/>
      <c r="AH2626" s="46"/>
      <c r="AI2626" s="46"/>
      <c r="AJ2626" s="46"/>
    </row>
    <row r="2627" spans="1:3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  <c r="AA2627" s="46"/>
      <c r="AB2627" s="46"/>
      <c r="AC2627" s="46"/>
      <c r="AD2627" s="46"/>
      <c r="AE2627" s="46"/>
      <c r="AF2627" s="46"/>
      <c r="AG2627" s="46"/>
      <c r="AH2627" s="46"/>
      <c r="AI2627" s="46"/>
      <c r="AJ2627" s="46"/>
    </row>
    <row r="2628" spans="1:3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  <c r="AA2628" s="46"/>
      <c r="AB2628" s="46"/>
      <c r="AC2628" s="46"/>
      <c r="AD2628" s="46"/>
      <c r="AE2628" s="46"/>
      <c r="AF2628" s="46"/>
      <c r="AG2628" s="46"/>
      <c r="AH2628" s="46"/>
      <c r="AI2628" s="46"/>
      <c r="AJ2628" s="46"/>
    </row>
    <row r="2629" spans="1:3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  <c r="AA2629" s="46"/>
      <c r="AB2629" s="46"/>
      <c r="AC2629" s="46"/>
      <c r="AD2629" s="46"/>
      <c r="AE2629" s="46"/>
      <c r="AF2629" s="46"/>
      <c r="AG2629" s="46"/>
      <c r="AH2629" s="46"/>
      <c r="AI2629" s="46"/>
      <c r="AJ2629" s="46"/>
    </row>
    <row r="2630" spans="1:3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  <c r="AA2630" s="46"/>
      <c r="AB2630" s="46"/>
      <c r="AC2630" s="46"/>
      <c r="AD2630" s="46"/>
      <c r="AE2630" s="46"/>
      <c r="AF2630" s="46"/>
      <c r="AG2630" s="46"/>
      <c r="AH2630" s="46"/>
      <c r="AI2630" s="46"/>
      <c r="AJ2630" s="46"/>
    </row>
    <row r="2631" spans="1:3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  <c r="AA2631" s="46"/>
      <c r="AB2631" s="46"/>
      <c r="AC2631" s="46"/>
      <c r="AD2631" s="46"/>
      <c r="AE2631" s="46"/>
      <c r="AF2631" s="46"/>
      <c r="AG2631" s="46"/>
      <c r="AH2631" s="46"/>
      <c r="AI2631" s="46"/>
      <c r="AJ2631" s="46"/>
    </row>
    <row r="2632" spans="1:3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  <c r="AA2632" s="46"/>
      <c r="AB2632" s="46"/>
      <c r="AC2632" s="46"/>
      <c r="AD2632" s="46"/>
      <c r="AE2632" s="46"/>
      <c r="AF2632" s="46"/>
      <c r="AG2632" s="46"/>
      <c r="AH2632" s="46"/>
      <c r="AI2632" s="46"/>
      <c r="AJ2632" s="46"/>
    </row>
    <row r="2633" spans="1:3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  <c r="AA2633" s="46"/>
      <c r="AB2633" s="46"/>
      <c r="AC2633" s="46"/>
      <c r="AD2633" s="46"/>
      <c r="AE2633" s="46"/>
      <c r="AF2633" s="46"/>
      <c r="AG2633" s="46"/>
      <c r="AH2633" s="46"/>
      <c r="AI2633" s="46"/>
      <c r="AJ2633" s="46"/>
    </row>
    <row r="2634" spans="1:3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  <c r="AA2634" s="46"/>
      <c r="AB2634" s="46"/>
      <c r="AC2634" s="46"/>
      <c r="AD2634" s="46"/>
      <c r="AE2634" s="46"/>
      <c r="AF2634" s="46"/>
      <c r="AG2634" s="46"/>
      <c r="AH2634" s="46"/>
      <c r="AI2634" s="46"/>
      <c r="AJ2634" s="46"/>
    </row>
    <row r="2635" spans="1:3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  <c r="AA2635" s="46"/>
      <c r="AB2635" s="46"/>
      <c r="AC2635" s="46"/>
      <c r="AD2635" s="46"/>
      <c r="AE2635" s="46"/>
      <c r="AF2635" s="46"/>
      <c r="AG2635" s="46"/>
      <c r="AH2635" s="46"/>
      <c r="AI2635" s="46"/>
      <c r="AJ2635" s="46"/>
    </row>
    <row r="2636" spans="1:3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  <c r="AA2636" s="46"/>
      <c r="AB2636" s="46"/>
      <c r="AC2636" s="46"/>
      <c r="AD2636" s="46"/>
      <c r="AE2636" s="46"/>
      <c r="AF2636" s="46"/>
      <c r="AG2636" s="46"/>
      <c r="AH2636" s="46"/>
      <c r="AI2636" s="46"/>
      <c r="AJ2636" s="46"/>
    </row>
    <row r="2637" spans="1:3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  <c r="AA2637" s="46"/>
      <c r="AB2637" s="46"/>
      <c r="AC2637" s="46"/>
      <c r="AD2637" s="46"/>
      <c r="AE2637" s="46"/>
      <c r="AF2637" s="46"/>
      <c r="AG2637" s="46"/>
      <c r="AH2637" s="46"/>
      <c r="AI2637" s="46"/>
      <c r="AJ2637" s="46"/>
    </row>
    <row r="2638" spans="1:3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  <c r="AA2638" s="46"/>
      <c r="AB2638" s="46"/>
      <c r="AC2638" s="46"/>
      <c r="AD2638" s="46"/>
      <c r="AE2638" s="46"/>
      <c r="AF2638" s="46"/>
      <c r="AG2638" s="46"/>
      <c r="AH2638" s="46"/>
      <c r="AI2638" s="46"/>
      <c r="AJ2638" s="46"/>
    </row>
    <row r="2639" spans="1:3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  <c r="AA2639" s="46"/>
      <c r="AB2639" s="46"/>
      <c r="AC2639" s="46"/>
      <c r="AD2639" s="46"/>
      <c r="AE2639" s="46"/>
      <c r="AF2639" s="46"/>
      <c r="AG2639" s="46"/>
      <c r="AH2639" s="46"/>
      <c r="AI2639" s="46"/>
      <c r="AJ2639" s="46"/>
    </row>
    <row r="2640" spans="1:3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  <c r="AA2640" s="46"/>
      <c r="AB2640" s="46"/>
      <c r="AC2640" s="46"/>
      <c r="AD2640" s="46"/>
      <c r="AE2640" s="46"/>
      <c r="AF2640" s="46"/>
      <c r="AG2640" s="46"/>
      <c r="AH2640" s="46"/>
      <c r="AI2640" s="46"/>
      <c r="AJ2640" s="46"/>
    </row>
    <row r="2641" spans="1:3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  <c r="AA2641" s="46"/>
      <c r="AB2641" s="46"/>
      <c r="AC2641" s="46"/>
      <c r="AD2641" s="46"/>
      <c r="AE2641" s="46"/>
      <c r="AF2641" s="46"/>
      <c r="AG2641" s="46"/>
      <c r="AH2641" s="46"/>
      <c r="AI2641" s="46"/>
      <c r="AJ2641" s="46"/>
    </row>
    <row r="2642" spans="1:3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  <c r="AA2642" s="46"/>
      <c r="AB2642" s="46"/>
      <c r="AC2642" s="46"/>
      <c r="AD2642" s="46"/>
      <c r="AE2642" s="46"/>
      <c r="AF2642" s="46"/>
      <c r="AG2642" s="46"/>
      <c r="AH2642" s="46"/>
      <c r="AI2642" s="46"/>
      <c r="AJ2642" s="46"/>
    </row>
    <row r="2643" spans="1:3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  <c r="AA2643" s="46"/>
      <c r="AB2643" s="46"/>
      <c r="AC2643" s="46"/>
      <c r="AD2643" s="46"/>
      <c r="AE2643" s="46"/>
      <c r="AF2643" s="46"/>
      <c r="AG2643" s="46"/>
      <c r="AH2643" s="46"/>
      <c r="AI2643" s="46"/>
      <c r="AJ2643" s="46"/>
    </row>
    <row r="2644" spans="1:3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  <c r="AA2644" s="46"/>
      <c r="AB2644" s="46"/>
      <c r="AC2644" s="46"/>
      <c r="AD2644" s="46"/>
      <c r="AE2644" s="46"/>
      <c r="AF2644" s="46"/>
      <c r="AG2644" s="46"/>
      <c r="AH2644" s="46"/>
      <c r="AI2644" s="46"/>
      <c r="AJ2644" s="46"/>
    </row>
    <row r="2645" spans="1:3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  <c r="AA2645" s="46"/>
      <c r="AB2645" s="46"/>
      <c r="AC2645" s="46"/>
      <c r="AD2645" s="46"/>
      <c r="AE2645" s="46"/>
      <c r="AF2645" s="46"/>
      <c r="AG2645" s="46"/>
      <c r="AH2645" s="46"/>
      <c r="AI2645" s="46"/>
      <c r="AJ2645" s="46"/>
    </row>
    <row r="2646" spans="1:3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  <c r="AA2646" s="46"/>
      <c r="AB2646" s="46"/>
      <c r="AC2646" s="46"/>
      <c r="AD2646" s="46"/>
      <c r="AE2646" s="46"/>
      <c r="AF2646" s="46"/>
      <c r="AG2646" s="46"/>
      <c r="AH2646" s="46"/>
      <c r="AI2646" s="46"/>
      <c r="AJ2646" s="46"/>
    </row>
    <row r="2647" spans="1:3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  <c r="AA2647" s="46"/>
      <c r="AB2647" s="46"/>
      <c r="AC2647" s="46"/>
      <c r="AD2647" s="46"/>
      <c r="AE2647" s="46"/>
      <c r="AF2647" s="46"/>
      <c r="AG2647" s="46"/>
      <c r="AH2647" s="46"/>
      <c r="AI2647" s="46"/>
      <c r="AJ2647" s="46"/>
    </row>
    <row r="2648" spans="1:3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  <c r="AA2648" s="46"/>
      <c r="AB2648" s="46"/>
      <c r="AC2648" s="46"/>
      <c r="AD2648" s="46"/>
      <c r="AE2648" s="46"/>
      <c r="AF2648" s="46"/>
      <c r="AG2648" s="46"/>
      <c r="AH2648" s="46"/>
      <c r="AI2648" s="46"/>
      <c r="AJ2648" s="46"/>
    </row>
    <row r="2649" spans="1:3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  <c r="AA2649" s="46"/>
      <c r="AB2649" s="46"/>
      <c r="AC2649" s="46"/>
      <c r="AD2649" s="46"/>
      <c r="AE2649" s="46"/>
      <c r="AF2649" s="46"/>
      <c r="AG2649" s="46"/>
      <c r="AH2649" s="46"/>
      <c r="AI2649" s="46"/>
      <c r="AJ2649" s="46"/>
    </row>
    <row r="2650" spans="1:3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  <c r="AA2650" s="46"/>
      <c r="AB2650" s="46"/>
      <c r="AC2650" s="46"/>
      <c r="AD2650" s="46"/>
      <c r="AE2650" s="46"/>
      <c r="AF2650" s="46"/>
      <c r="AG2650" s="46"/>
      <c r="AH2650" s="46"/>
      <c r="AI2650" s="46"/>
      <c r="AJ2650" s="46"/>
    </row>
    <row r="2651" spans="1:3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  <c r="AA2651" s="46"/>
      <c r="AB2651" s="46"/>
      <c r="AC2651" s="46"/>
      <c r="AD2651" s="46"/>
      <c r="AE2651" s="46"/>
      <c r="AF2651" s="46"/>
      <c r="AG2651" s="46"/>
      <c r="AH2651" s="46"/>
      <c r="AI2651" s="46"/>
      <c r="AJ2651" s="46"/>
    </row>
    <row r="2652" spans="1:3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  <c r="AA2652" s="46"/>
      <c r="AB2652" s="46"/>
      <c r="AC2652" s="46"/>
      <c r="AD2652" s="46"/>
      <c r="AE2652" s="46"/>
      <c r="AF2652" s="46"/>
      <c r="AG2652" s="46"/>
      <c r="AH2652" s="46"/>
      <c r="AI2652" s="46"/>
      <c r="AJ2652" s="46"/>
    </row>
    <row r="2653" spans="1:3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  <c r="AA2653" s="46"/>
      <c r="AB2653" s="46"/>
      <c r="AC2653" s="46"/>
      <c r="AD2653" s="46"/>
      <c r="AE2653" s="46"/>
      <c r="AF2653" s="46"/>
      <c r="AG2653" s="46"/>
      <c r="AH2653" s="46"/>
      <c r="AI2653" s="46"/>
      <c r="AJ2653" s="46"/>
    </row>
    <row r="2654" spans="1:3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  <c r="AA2654" s="46"/>
      <c r="AB2654" s="46"/>
      <c r="AC2654" s="46"/>
      <c r="AD2654" s="46"/>
      <c r="AE2654" s="46"/>
      <c r="AF2654" s="46"/>
      <c r="AG2654" s="46"/>
      <c r="AH2654" s="46"/>
      <c r="AI2654" s="46"/>
      <c r="AJ2654" s="46"/>
    </row>
    <row r="2655" spans="1:3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  <c r="AA2655" s="46"/>
      <c r="AB2655" s="46"/>
      <c r="AC2655" s="46"/>
      <c r="AD2655" s="46"/>
      <c r="AE2655" s="46"/>
      <c r="AF2655" s="46"/>
      <c r="AG2655" s="46"/>
      <c r="AH2655" s="46"/>
      <c r="AI2655" s="46"/>
      <c r="AJ2655" s="46"/>
    </row>
    <row r="2656" spans="1:3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  <c r="AA2656" s="46"/>
      <c r="AB2656" s="46"/>
      <c r="AC2656" s="46"/>
      <c r="AD2656" s="46"/>
      <c r="AE2656" s="46"/>
      <c r="AF2656" s="46"/>
      <c r="AG2656" s="46"/>
      <c r="AH2656" s="46"/>
      <c r="AI2656" s="46"/>
      <c r="AJ2656" s="46"/>
    </row>
    <row r="2657" spans="1:3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  <c r="AA2657" s="46"/>
      <c r="AB2657" s="46"/>
      <c r="AC2657" s="46"/>
      <c r="AD2657" s="46"/>
      <c r="AE2657" s="46"/>
      <c r="AF2657" s="46"/>
      <c r="AG2657" s="46"/>
      <c r="AH2657" s="46"/>
      <c r="AI2657" s="46"/>
      <c r="AJ2657" s="46"/>
    </row>
    <row r="2658" spans="1:3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  <c r="AA2658" s="46"/>
      <c r="AB2658" s="46"/>
      <c r="AC2658" s="46"/>
      <c r="AD2658" s="46"/>
      <c r="AE2658" s="46"/>
      <c r="AF2658" s="46"/>
      <c r="AG2658" s="46"/>
      <c r="AH2658" s="46"/>
      <c r="AI2658" s="46"/>
      <c r="AJ2658" s="46"/>
    </row>
    <row r="2659" spans="1:3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  <c r="AA2659" s="46"/>
      <c r="AB2659" s="46"/>
      <c r="AC2659" s="46"/>
      <c r="AD2659" s="46"/>
      <c r="AE2659" s="46"/>
      <c r="AF2659" s="46"/>
      <c r="AG2659" s="46"/>
      <c r="AH2659" s="46"/>
      <c r="AI2659" s="46"/>
      <c r="AJ2659" s="46"/>
    </row>
    <row r="2660" spans="1:3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  <c r="AA2660" s="46"/>
      <c r="AB2660" s="46"/>
      <c r="AC2660" s="46"/>
      <c r="AD2660" s="46"/>
      <c r="AE2660" s="46"/>
      <c r="AF2660" s="46"/>
      <c r="AG2660" s="46"/>
      <c r="AH2660" s="46"/>
      <c r="AI2660" s="46"/>
      <c r="AJ2660" s="46"/>
    </row>
    <row r="2661" spans="1:3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  <c r="AA2661" s="46"/>
      <c r="AB2661" s="46"/>
      <c r="AC2661" s="46"/>
      <c r="AD2661" s="46"/>
      <c r="AE2661" s="46"/>
      <c r="AF2661" s="46"/>
      <c r="AG2661" s="46"/>
      <c r="AH2661" s="46"/>
      <c r="AI2661" s="46"/>
      <c r="AJ2661" s="46"/>
    </row>
    <row r="2662" spans="1:3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  <c r="AA2662" s="46"/>
      <c r="AB2662" s="46"/>
      <c r="AC2662" s="46"/>
      <c r="AD2662" s="46"/>
      <c r="AE2662" s="46"/>
      <c r="AF2662" s="46"/>
      <c r="AG2662" s="46"/>
      <c r="AH2662" s="46"/>
      <c r="AI2662" s="46"/>
      <c r="AJ2662" s="46"/>
    </row>
    <row r="2663" spans="1:3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  <c r="AA2663" s="46"/>
      <c r="AB2663" s="46"/>
      <c r="AC2663" s="46"/>
      <c r="AD2663" s="46"/>
      <c r="AE2663" s="46"/>
      <c r="AF2663" s="46"/>
      <c r="AG2663" s="46"/>
      <c r="AH2663" s="46"/>
      <c r="AI2663" s="46"/>
      <c r="AJ2663" s="46"/>
    </row>
    <row r="2664" spans="1:3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  <c r="AA2664" s="46"/>
      <c r="AB2664" s="46"/>
      <c r="AC2664" s="46"/>
      <c r="AD2664" s="46"/>
      <c r="AE2664" s="46"/>
      <c r="AF2664" s="46"/>
      <c r="AG2664" s="46"/>
      <c r="AH2664" s="46"/>
      <c r="AI2664" s="46"/>
      <c r="AJ2664" s="46"/>
    </row>
    <row r="2665" spans="1:3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  <c r="AA2665" s="46"/>
      <c r="AB2665" s="46"/>
      <c r="AC2665" s="46"/>
      <c r="AD2665" s="46"/>
      <c r="AE2665" s="46"/>
      <c r="AF2665" s="46"/>
      <c r="AG2665" s="46"/>
      <c r="AH2665" s="46"/>
      <c r="AI2665" s="46"/>
      <c r="AJ2665" s="46"/>
    </row>
    <row r="2666" spans="1:3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  <c r="AA2666" s="46"/>
      <c r="AB2666" s="46"/>
      <c r="AC2666" s="46"/>
      <c r="AD2666" s="46"/>
      <c r="AE2666" s="46"/>
      <c r="AF2666" s="46"/>
      <c r="AG2666" s="46"/>
      <c r="AH2666" s="46"/>
      <c r="AI2666" s="46"/>
      <c r="AJ2666" s="46"/>
    </row>
    <row r="2667" spans="1:3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  <c r="AA2667" s="46"/>
      <c r="AB2667" s="46"/>
      <c r="AC2667" s="46"/>
      <c r="AD2667" s="46"/>
      <c r="AE2667" s="46"/>
      <c r="AF2667" s="46"/>
      <c r="AG2667" s="46"/>
      <c r="AH2667" s="46"/>
      <c r="AI2667" s="46"/>
      <c r="AJ2667" s="46"/>
    </row>
    <row r="2668" spans="1:3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  <c r="AA2668" s="46"/>
      <c r="AB2668" s="46"/>
      <c r="AC2668" s="46"/>
      <c r="AD2668" s="46"/>
      <c r="AE2668" s="46"/>
      <c r="AF2668" s="46"/>
      <c r="AG2668" s="46"/>
      <c r="AH2668" s="46"/>
      <c r="AI2668" s="46"/>
      <c r="AJ2668" s="46"/>
    </row>
    <row r="2669" spans="1:3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  <c r="AA2669" s="46"/>
      <c r="AB2669" s="46"/>
      <c r="AC2669" s="46"/>
      <c r="AD2669" s="46"/>
      <c r="AE2669" s="46"/>
      <c r="AF2669" s="46"/>
      <c r="AG2669" s="46"/>
      <c r="AH2669" s="46"/>
      <c r="AI2669" s="46"/>
      <c r="AJ2669" s="46"/>
    </row>
    <row r="2670" spans="1:3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  <c r="AA2670" s="46"/>
      <c r="AB2670" s="46"/>
      <c r="AC2670" s="46"/>
      <c r="AD2670" s="46"/>
      <c r="AE2670" s="46"/>
      <c r="AF2670" s="46"/>
      <c r="AG2670" s="46"/>
      <c r="AH2670" s="46"/>
      <c r="AI2670" s="46"/>
      <c r="AJ2670" s="46"/>
    </row>
    <row r="2671" spans="1:3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  <c r="AA2671" s="46"/>
      <c r="AB2671" s="46"/>
      <c r="AC2671" s="46"/>
      <c r="AD2671" s="46"/>
      <c r="AE2671" s="46"/>
      <c r="AF2671" s="46"/>
      <c r="AG2671" s="46"/>
      <c r="AH2671" s="46"/>
      <c r="AI2671" s="46"/>
      <c r="AJ2671" s="46"/>
    </row>
    <row r="2672" spans="1:3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  <c r="AA2672" s="46"/>
      <c r="AB2672" s="46"/>
      <c r="AC2672" s="46"/>
      <c r="AD2672" s="46"/>
      <c r="AE2672" s="46"/>
      <c r="AF2672" s="46"/>
      <c r="AG2672" s="46"/>
      <c r="AH2672" s="46"/>
      <c r="AI2672" s="46"/>
      <c r="AJ2672" s="46"/>
    </row>
    <row r="2673" spans="1:3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  <c r="AA2673" s="46"/>
      <c r="AB2673" s="46"/>
      <c r="AC2673" s="46"/>
      <c r="AD2673" s="46"/>
      <c r="AE2673" s="46"/>
      <c r="AF2673" s="46"/>
      <c r="AG2673" s="46"/>
      <c r="AH2673" s="46"/>
      <c r="AI2673" s="46"/>
      <c r="AJ2673" s="46"/>
    </row>
    <row r="2674" spans="1:3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  <c r="AA2674" s="46"/>
      <c r="AB2674" s="46"/>
      <c r="AC2674" s="46"/>
      <c r="AD2674" s="46"/>
      <c r="AE2674" s="46"/>
      <c r="AF2674" s="46"/>
      <c r="AG2674" s="46"/>
      <c r="AH2674" s="46"/>
      <c r="AI2674" s="46"/>
      <c r="AJ2674" s="46"/>
    </row>
    <row r="2675" spans="1:3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  <c r="AA2675" s="46"/>
      <c r="AB2675" s="46"/>
      <c r="AC2675" s="46"/>
      <c r="AD2675" s="46"/>
      <c r="AE2675" s="46"/>
      <c r="AF2675" s="46"/>
      <c r="AG2675" s="46"/>
      <c r="AH2675" s="46"/>
      <c r="AI2675" s="46"/>
      <c r="AJ2675" s="46"/>
    </row>
    <row r="2676" spans="1:3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  <c r="AA2676" s="46"/>
      <c r="AB2676" s="46"/>
      <c r="AC2676" s="46"/>
      <c r="AD2676" s="46"/>
      <c r="AE2676" s="46"/>
      <c r="AF2676" s="46"/>
      <c r="AG2676" s="46"/>
      <c r="AH2676" s="46"/>
      <c r="AI2676" s="46"/>
      <c r="AJ2676" s="46"/>
    </row>
    <row r="2677" spans="1:3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  <c r="AA2677" s="46"/>
      <c r="AB2677" s="46"/>
      <c r="AC2677" s="46"/>
      <c r="AD2677" s="46"/>
      <c r="AE2677" s="46"/>
      <c r="AF2677" s="46"/>
      <c r="AG2677" s="46"/>
      <c r="AH2677" s="46"/>
      <c r="AI2677" s="46"/>
      <c r="AJ2677" s="46"/>
    </row>
    <row r="2678" spans="1:3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  <c r="AA2678" s="46"/>
      <c r="AB2678" s="46"/>
      <c r="AC2678" s="46"/>
      <c r="AD2678" s="46"/>
      <c r="AE2678" s="46"/>
      <c r="AF2678" s="46"/>
      <c r="AG2678" s="46"/>
      <c r="AH2678" s="46"/>
      <c r="AI2678" s="46"/>
      <c r="AJ2678" s="46"/>
    </row>
    <row r="2679" spans="1:3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  <c r="AA2679" s="46"/>
      <c r="AB2679" s="46"/>
      <c r="AC2679" s="46"/>
      <c r="AD2679" s="46"/>
      <c r="AE2679" s="46"/>
      <c r="AF2679" s="46"/>
      <c r="AG2679" s="46"/>
      <c r="AH2679" s="46"/>
      <c r="AI2679" s="46"/>
      <c r="AJ2679" s="46"/>
    </row>
    <row r="2680" spans="1:3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  <c r="AA2680" s="46"/>
      <c r="AB2680" s="46"/>
      <c r="AC2680" s="46"/>
      <c r="AD2680" s="46"/>
      <c r="AE2680" s="46"/>
      <c r="AF2680" s="46"/>
      <c r="AG2680" s="46"/>
      <c r="AH2680" s="46"/>
      <c r="AI2680" s="46"/>
      <c r="AJ2680" s="46"/>
    </row>
    <row r="2681" spans="1:3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  <c r="AA2681" s="46"/>
      <c r="AB2681" s="46"/>
      <c r="AC2681" s="46"/>
      <c r="AD2681" s="46"/>
      <c r="AE2681" s="46"/>
      <c r="AF2681" s="46"/>
      <c r="AG2681" s="46"/>
      <c r="AH2681" s="46"/>
      <c r="AI2681" s="46"/>
      <c r="AJ2681" s="46"/>
    </row>
    <row r="2682" spans="1:3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  <c r="AA2682" s="46"/>
      <c r="AB2682" s="46"/>
      <c r="AC2682" s="46"/>
      <c r="AD2682" s="46"/>
      <c r="AE2682" s="46"/>
      <c r="AF2682" s="46"/>
      <c r="AG2682" s="46"/>
      <c r="AH2682" s="46"/>
      <c r="AI2682" s="46"/>
      <c r="AJ2682" s="46"/>
    </row>
    <row r="2683" spans="1:3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  <c r="AA2683" s="46"/>
      <c r="AB2683" s="46"/>
      <c r="AC2683" s="46"/>
      <c r="AD2683" s="46"/>
      <c r="AE2683" s="46"/>
      <c r="AF2683" s="46"/>
      <c r="AG2683" s="46"/>
      <c r="AH2683" s="46"/>
      <c r="AI2683" s="46"/>
      <c r="AJ2683" s="46"/>
    </row>
    <row r="2684" spans="1:3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  <c r="AA2684" s="46"/>
      <c r="AB2684" s="46"/>
      <c r="AC2684" s="46"/>
      <c r="AD2684" s="46"/>
      <c r="AE2684" s="46"/>
      <c r="AF2684" s="46"/>
      <c r="AG2684" s="46"/>
      <c r="AH2684" s="46"/>
      <c r="AI2684" s="46"/>
      <c r="AJ2684" s="46"/>
    </row>
    <row r="2685" spans="1:3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  <c r="AA2685" s="46"/>
      <c r="AB2685" s="46"/>
      <c r="AC2685" s="46"/>
      <c r="AD2685" s="46"/>
      <c r="AE2685" s="46"/>
      <c r="AF2685" s="46"/>
      <c r="AG2685" s="46"/>
      <c r="AH2685" s="46"/>
      <c r="AI2685" s="46"/>
      <c r="AJ2685" s="46"/>
    </row>
    <row r="2686" spans="1:3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  <c r="AA2686" s="46"/>
      <c r="AB2686" s="46"/>
      <c r="AC2686" s="46"/>
      <c r="AD2686" s="46"/>
      <c r="AE2686" s="46"/>
      <c r="AF2686" s="46"/>
      <c r="AG2686" s="46"/>
      <c r="AH2686" s="46"/>
      <c r="AI2686" s="46"/>
      <c r="AJ2686" s="46"/>
    </row>
    <row r="2687" spans="1:3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  <c r="AA2687" s="46"/>
      <c r="AB2687" s="46"/>
      <c r="AC2687" s="46"/>
      <c r="AD2687" s="46"/>
      <c r="AE2687" s="46"/>
      <c r="AF2687" s="46"/>
      <c r="AG2687" s="46"/>
      <c r="AH2687" s="46"/>
      <c r="AI2687" s="46"/>
      <c r="AJ2687" s="46"/>
    </row>
    <row r="2688" spans="1:3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  <c r="AA2688" s="46"/>
      <c r="AB2688" s="46"/>
      <c r="AC2688" s="46"/>
      <c r="AD2688" s="46"/>
      <c r="AE2688" s="46"/>
      <c r="AF2688" s="46"/>
      <c r="AG2688" s="46"/>
      <c r="AH2688" s="46"/>
      <c r="AI2688" s="46"/>
      <c r="AJ2688" s="46"/>
    </row>
    <row r="2689" spans="1:3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  <c r="AA2689" s="46"/>
      <c r="AB2689" s="46"/>
      <c r="AC2689" s="46"/>
      <c r="AD2689" s="46"/>
      <c r="AE2689" s="46"/>
      <c r="AF2689" s="46"/>
      <c r="AG2689" s="46"/>
      <c r="AH2689" s="46"/>
      <c r="AI2689" s="46"/>
      <c r="AJ2689" s="46"/>
    </row>
    <row r="2690" spans="1:3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  <c r="AA2690" s="46"/>
      <c r="AB2690" s="46"/>
      <c r="AC2690" s="46"/>
      <c r="AD2690" s="46"/>
      <c r="AE2690" s="46"/>
      <c r="AF2690" s="46"/>
      <c r="AG2690" s="46"/>
      <c r="AH2690" s="46"/>
      <c r="AI2690" s="46"/>
      <c r="AJ2690" s="46"/>
    </row>
    <row r="2691" spans="1:3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  <c r="AA2691" s="46"/>
      <c r="AB2691" s="46"/>
      <c r="AC2691" s="46"/>
      <c r="AD2691" s="46"/>
      <c r="AE2691" s="46"/>
      <c r="AF2691" s="46"/>
      <c r="AG2691" s="46"/>
      <c r="AH2691" s="46"/>
      <c r="AI2691" s="46"/>
      <c r="AJ2691" s="46"/>
    </row>
    <row r="2692" spans="1:3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  <c r="AA2692" s="46"/>
      <c r="AB2692" s="46"/>
      <c r="AC2692" s="46"/>
      <c r="AD2692" s="46"/>
      <c r="AE2692" s="46"/>
      <c r="AF2692" s="46"/>
      <c r="AG2692" s="46"/>
      <c r="AH2692" s="46"/>
      <c r="AI2692" s="46"/>
      <c r="AJ2692" s="46"/>
    </row>
    <row r="2693" spans="1:3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  <c r="AA2693" s="46"/>
      <c r="AB2693" s="46"/>
      <c r="AC2693" s="46"/>
      <c r="AD2693" s="46"/>
      <c r="AE2693" s="46"/>
      <c r="AF2693" s="46"/>
      <c r="AG2693" s="46"/>
      <c r="AH2693" s="46"/>
      <c r="AI2693" s="46"/>
      <c r="AJ2693" s="46"/>
    </row>
    <row r="2694" spans="1:3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  <c r="AA2694" s="46"/>
      <c r="AB2694" s="46"/>
      <c r="AC2694" s="46"/>
      <c r="AD2694" s="46"/>
      <c r="AE2694" s="46"/>
      <c r="AF2694" s="46"/>
      <c r="AG2694" s="46"/>
      <c r="AH2694" s="46"/>
      <c r="AI2694" s="46"/>
      <c r="AJ2694" s="46"/>
    </row>
    <row r="2695" spans="1:3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  <c r="AA2695" s="46"/>
      <c r="AB2695" s="46"/>
      <c r="AC2695" s="46"/>
      <c r="AD2695" s="46"/>
      <c r="AE2695" s="46"/>
      <c r="AF2695" s="46"/>
      <c r="AG2695" s="46"/>
      <c r="AH2695" s="46"/>
      <c r="AI2695" s="46"/>
      <c r="AJ2695" s="46"/>
    </row>
    <row r="2696" spans="1:3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  <c r="AA2696" s="46"/>
      <c r="AB2696" s="46"/>
      <c r="AC2696" s="46"/>
      <c r="AD2696" s="46"/>
      <c r="AE2696" s="46"/>
      <c r="AF2696" s="46"/>
      <c r="AG2696" s="46"/>
      <c r="AH2696" s="46"/>
      <c r="AI2696" s="46"/>
      <c r="AJ2696" s="46"/>
    </row>
    <row r="2697" spans="1:3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  <c r="AA2697" s="46"/>
      <c r="AB2697" s="46"/>
      <c r="AC2697" s="46"/>
      <c r="AD2697" s="46"/>
      <c r="AE2697" s="46"/>
      <c r="AF2697" s="46"/>
      <c r="AG2697" s="46"/>
      <c r="AH2697" s="46"/>
      <c r="AI2697" s="46"/>
      <c r="AJ2697" s="46"/>
    </row>
    <row r="2698" spans="1:3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  <c r="AA2698" s="46"/>
      <c r="AB2698" s="46"/>
      <c r="AC2698" s="46"/>
      <c r="AD2698" s="46"/>
      <c r="AE2698" s="46"/>
      <c r="AF2698" s="46"/>
      <c r="AG2698" s="46"/>
      <c r="AH2698" s="46"/>
      <c r="AI2698" s="46"/>
      <c r="AJ2698" s="46"/>
    </row>
    <row r="2699" spans="1:3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  <c r="AA2699" s="46"/>
      <c r="AB2699" s="46"/>
      <c r="AC2699" s="46"/>
      <c r="AD2699" s="46"/>
      <c r="AE2699" s="46"/>
      <c r="AF2699" s="46"/>
      <c r="AG2699" s="46"/>
      <c r="AH2699" s="46"/>
      <c r="AI2699" s="46"/>
      <c r="AJ2699" s="46"/>
    </row>
    <row r="2700" spans="1:3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  <c r="AA2700" s="46"/>
      <c r="AB2700" s="46"/>
      <c r="AC2700" s="46"/>
      <c r="AD2700" s="46"/>
      <c r="AE2700" s="46"/>
      <c r="AF2700" s="46"/>
      <c r="AG2700" s="46"/>
      <c r="AH2700" s="46"/>
      <c r="AI2700" s="46"/>
      <c r="AJ2700" s="46"/>
    </row>
    <row r="2701" spans="1:3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  <c r="AA2701" s="46"/>
      <c r="AB2701" s="46"/>
      <c r="AC2701" s="46"/>
      <c r="AD2701" s="46"/>
      <c r="AE2701" s="46"/>
      <c r="AF2701" s="46"/>
      <c r="AG2701" s="46"/>
      <c r="AH2701" s="46"/>
      <c r="AI2701" s="46"/>
      <c r="AJ2701" s="46"/>
    </row>
    <row r="2702" spans="1:3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  <c r="AA2702" s="46"/>
      <c r="AB2702" s="46"/>
      <c r="AC2702" s="46"/>
      <c r="AD2702" s="46"/>
      <c r="AE2702" s="46"/>
      <c r="AF2702" s="46"/>
      <c r="AG2702" s="46"/>
      <c r="AH2702" s="46"/>
      <c r="AI2702" s="46"/>
      <c r="AJ2702" s="46"/>
    </row>
    <row r="2703" spans="1:3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  <c r="AA2703" s="46"/>
      <c r="AB2703" s="46"/>
      <c r="AC2703" s="46"/>
      <c r="AD2703" s="46"/>
      <c r="AE2703" s="46"/>
      <c r="AF2703" s="46"/>
      <c r="AG2703" s="46"/>
      <c r="AH2703" s="46"/>
      <c r="AI2703" s="46"/>
      <c r="AJ2703" s="46"/>
    </row>
    <row r="2704" spans="1:3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  <c r="AA2704" s="46"/>
      <c r="AB2704" s="46"/>
      <c r="AC2704" s="46"/>
      <c r="AD2704" s="46"/>
      <c r="AE2704" s="46"/>
      <c r="AF2704" s="46"/>
      <c r="AG2704" s="46"/>
      <c r="AH2704" s="46"/>
      <c r="AI2704" s="46"/>
      <c r="AJ2704" s="46"/>
    </row>
    <row r="2705" spans="1:3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  <c r="AA2705" s="46"/>
      <c r="AB2705" s="46"/>
      <c r="AC2705" s="46"/>
      <c r="AD2705" s="46"/>
      <c r="AE2705" s="46"/>
      <c r="AF2705" s="46"/>
      <c r="AG2705" s="46"/>
      <c r="AH2705" s="46"/>
      <c r="AI2705" s="46"/>
      <c r="AJ2705" s="46"/>
    </row>
    <row r="2706" spans="1:3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  <c r="AA2706" s="46"/>
      <c r="AB2706" s="46"/>
      <c r="AC2706" s="46"/>
      <c r="AD2706" s="46"/>
      <c r="AE2706" s="46"/>
      <c r="AF2706" s="46"/>
      <c r="AG2706" s="46"/>
      <c r="AH2706" s="46"/>
      <c r="AI2706" s="46"/>
      <c r="AJ2706" s="46"/>
    </row>
    <row r="2707" spans="1:3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  <c r="AA2707" s="46"/>
      <c r="AB2707" s="46"/>
      <c r="AC2707" s="46"/>
      <c r="AD2707" s="46"/>
      <c r="AE2707" s="46"/>
      <c r="AF2707" s="46"/>
      <c r="AG2707" s="46"/>
      <c r="AH2707" s="46"/>
      <c r="AI2707" s="46"/>
      <c r="AJ2707" s="46"/>
    </row>
    <row r="2708" spans="1:3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  <c r="AA2708" s="46"/>
      <c r="AB2708" s="46"/>
      <c r="AC2708" s="46"/>
      <c r="AD2708" s="46"/>
      <c r="AE2708" s="46"/>
      <c r="AF2708" s="46"/>
      <c r="AG2708" s="46"/>
      <c r="AH2708" s="46"/>
      <c r="AI2708" s="46"/>
      <c r="AJ2708" s="46"/>
    </row>
    <row r="2709" spans="1:3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  <c r="AA2709" s="46"/>
      <c r="AB2709" s="46"/>
      <c r="AC2709" s="46"/>
      <c r="AD2709" s="46"/>
      <c r="AE2709" s="46"/>
      <c r="AF2709" s="46"/>
      <c r="AG2709" s="46"/>
      <c r="AH2709" s="46"/>
      <c r="AI2709" s="46"/>
      <c r="AJ2709" s="46"/>
    </row>
    <row r="2710" spans="1:3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  <c r="AA2710" s="46"/>
      <c r="AB2710" s="46"/>
      <c r="AC2710" s="46"/>
      <c r="AD2710" s="46"/>
      <c r="AE2710" s="46"/>
      <c r="AF2710" s="46"/>
      <c r="AG2710" s="46"/>
      <c r="AH2710" s="46"/>
      <c r="AI2710" s="46"/>
      <c r="AJ2710" s="46"/>
    </row>
    <row r="2711" spans="1:3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  <c r="AA2711" s="46"/>
      <c r="AB2711" s="46"/>
      <c r="AC2711" s="46"/>
      <c r="AD2711" s="46"/>
      <c r="AE2711" s="46"/>
      <c r="AF2711" s="46"/>
      <c r="AG2711" s="46"/>
      <c r="AH2711" s="46"/>
      <c r="AI2711" s="46"/>
      <c r="AJ2711" s="46"/>
    </row>
    <row r="2712" spans="1:3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  <c r="AA2712" s="46"/>
      <c r="AB2712" s="46"/>
      <c r="AC2712" s="46"/>
      <c r="AD2712" s="46"/>
      <c r="AE2712" s="46"/>
      <c r="AF2712" s="46"/>
      <c r="AG2712" s="46"/>
      <c r="AH2712" s="46"/>
      <c r="AI2712" s="46"/>
      <c r="AJ2712" s="46"/>
    </row>
    <row r="2713" spans="1:3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  <c r="AA2713" s="46"/>
      <c r="AB2713" s="46"/>
      <c r="AC2713" s="46"/>
      <c r="AD2713" s="46"/>
      <c r="AE2713" s="46"/>
      <c r="AF2713" s="46"/>
      <c r="AG2713" s="46"/>
      <c r="AH2713" s="46"/>
      <c r="AI2713" s="46"/>
      <c r="AJ2713" s="46"/>
    </row>
    <row r="2714" spans="1:3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  <c r="AA2714" s="46"/>
      <c r="AB2714" s="46"/>
      <c r="AC2714" s="46"/>
      <c r="AD2714" s="46"/>
      <c r="AE2714" s="46"/>
      <c r="AF2714" s="46"/>
      <c r="AG2714" s="46"/>
      <c r="AH2714" s="46"/>
      <c r="AI2714" s="46"/>
      <c r="AJ2714" s="46"/>
    </row>
    <row r="2715" spans="1:3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  <c r="AA2715" s="46"/>
      <c r="AB2715" s="46"/>
      <c r="AC2715" s="46"/>
      <c r="AD2715" s="46"/>
      <c r="AE2715" s="46"/>
      <c r="AF2715" s="46"/>
      <c r="AG2715" s="46"/>
      <c r="AH2715" s="46"/>
      <c r="AI2715" s="46"/>
      <c r="AJ2715" s="46"/>
    </row>
    <row r="2716" spans="1:3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  <c r="AA2716" s="46"/>
      <c r="AB2716" s="46"/>
      <c r="AC2716" s="46"/>
      <c r="AD2716" s="46"/>
      <c r="AE2716" s="46"/>
      <c r="AF2716" s="46"/>
      <c r="AG2716" s="46"/>
      <c r="AH2716" s="46"/>
      <c r="AI2716" s="46"/>
      <c r="AJ2716" s="46"/>
    </row>
    <row r="2717" spans="1:3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  <c r="AA2717" s="46"/>
      <c r="AB2717" s="46"/>
      <c r="AC2717" s="46"/>
      <c r="AD2717" s="46"/>
      <c r="AE2717" s="46"/>
      <c r="AF2717" s="46"/>
      <c r="AG2717" s="46"/>
      <c r="AH2717" s="46"/>
      <c r="AI2717" s="46"/>
      <c r="AJ2717" s="46"/>
    </row>
    <row r="2718" spans="1:3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  <c r="AA2718" s="46"/>
      <c r="AB2718" s="46"/>
      <c r="AC2718" s="46"/>
      <c r="AD2718" s="46"/>
      <c r="AE2718" s="46"/>
      <c r="AF2718" s="46"/>
      <c r="AG2718" s="46"/>
      <c r="AH2718" s="46"/>
      <c r="AI2718" s="46"/>
      <c r="AJ2718" s="46"/>
    </row>
    <row r="2719" spans="1:3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  <c r="AA2719" s="46"/>
      <c r="AB2719" s="46"/>
      <c r="AC2719" s="46"/>
      <c r="AD2719" s="46"/>
      <c r="AE2719" s="46"/>
      <c r="AF2719" s="46"/>
      <c r="AG2719" s="46"/>
      <c r="AH2719" s="46"/>
      <c r="AI2719" s="46"/>
      <c r="AJ2719" s="46"/>
    </row>
    <row r="2720" spans="1:3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  <c r="AA2720" s="46"/>
      <c r="AB2720" s="46"/>
      <c r="AC2720" s="46"/>
      <c r="AD2720" s="46"/>
      <c r="AE2720" s="46"/>
      <c r="AF2720" s="46"/>
      <c r="AG2720" s="46"/>
      <c r="AH2720" s="46"/>
      <c r="AI2720" s="46"/>
      <c r="AJ2720" s="46"/>
    </row>
    <row r="2721" spans="1:3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  <c r="AA2721" s="46"/>
      <c r="AB2721" s="46"/>
      <c r="AC2721" s="46"/>
      <c r="AD2721" s="46"/>
      <c r="AE2721" s="46"/>
      <c r="AF2721" s="46"/>
      <c r="AG2721" s="46"/>
      <c r="AH2721" s="46"/>
      <c r="AI2721" s="46"/>
      <c r="AJ2721" s="46"/>
    </row>
    <row r="2722" spans="1:3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  <c r="AA2722" s="46"/>
      <c r="AB2722" s="46"/>
      <c r="AC2722" s="46"/>
      <c r="AD2722" s="46"/>
      <c r="AE2722" s="46"/>
      <c r="AF2722" s="46"/>
      <c r="AG2722" s="46"/>
      <c r="AH2722" s="46"/>
      <c r="AI2722" s="46"/>
      <c r="AJ2722" s="46"/>
    </row>
    <row r="2723" spans="1:3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  <c r="AA2723" s="46"/>
      <c r="AB2723" s="46"/>
      <c r="AC2723" s="46"/>
      <c r="AD2723" s="46"/>
      <c r="AE2723" s="46"/>
      <c r="AF2723" s="46"/>
      <c r="AG2723" s="46"/>
      <c r="AH2723" s="46"/>
      <c r="AI2723" s="46"/>
      <c r="AJ2723" s="46"/>
    </row>
    <row r="2724" spans="1:3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  <c r="AA2724" s="46"/>
      <c r="AB2724" s="46"/>
      <c r="AC2724" s="46"/>
      <c r="AD2724" s="46"/>
      <c r="AE2724" s="46"/>
      <c r="AF2724" s="46"/>
      <c r="AG2724" s="46"/>
      <c r="AH2724" s="46"/>
      <c r="AI2724" s="46"/>
      <c r="AJ2724" s="46"/>
    </row>
    <row r="2725" spans="1:3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  <c r="AA2725" s="46"/>
      <c r="AB2725" s="46"/>
      <c r="AC2725" s="46"/>
      <c r="AD2725" s="46"/>
      <c r="AE2725" s="46"/>
      <c r="AF2725" s="46"/>
      <c r="AG2725" s="46"/>
      <c r="AH2725" s="46"/>
      <c r="AI2725" s="46"/>
      <c r="AJ2725" s="46"/>
    </row>
    <row r="2726" spans="1:3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  <c r="AA2726" s="46"/>
      <c r="AB2726" s="46"/>
      <c r="AC2726" s="46"/>
      <c r="AD2726" s="46"/>
      <c r="AE2726" s="46"/>
      <c r="AF2726" s="46"/>
      <c r="AG2726" s="46"/>
      <c r="AH2726" s="46"/>
      <c r="AI2726" s="46"/>
      <c r="AJ2726" s="46"/>
    </row>
    <row r="2727" spans="1:3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  <c r="AA2727" s="46"/>
      <c r="AB2727" s="46"/>
      <c r="AC2727" s="46"/>
      <c r="AD2727" s="46"/>
      <c r="AE2727" s="46"/>
      <c r="AF2727" s="46"/>
      <c r="AG2727" s="46"/>
      <c r="AH2727" s="46"/>
      <c r="AI2727" s="46"/>
      <c r="AJ2727" s="46"/>
    </row>
    <row r="2728" spans="1:3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  <c r="AA2728" s="46"/>
      <c r="AB2728" s="46"/>
      <c r="AC2728" s="46"/>
      <c r="AD2728" s="46"/>
      <c r="AE2728" s="46"/>
      <c r="AF2728" s="46"/>
      <c r="AG2728" s="46"/>
      <c r="AH2728" s="46"/>
      <c r="AI2728" s="46"/>
      <c r="AJ2728" s="46"/>
    </row>
    <row r="2729" spans="1:3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  <c r="AA2729" s="46"/>
      <c r="AB2729" s="46"/>
      <c r="AC2729" s="46"/>
      <c r="AD2729" s="46"/>
      <c r="AE2729" s="46"/>
      <c r="AF2729" s="46"/>
      <c r="AG2729" s="46"/>
      <c r="AH2729" s="46"/>
      <c r="AI2729" s="46"/>
      <c r="AJ2729" s="46"/>
    </row>
    <row r="2730" spans="1:3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  <c r="AA2730" s="46"/>
      <c r="AB2730" s="46"/>
      <c r="AC2730" s="46"/>
      <c r="AD2730" s="46"/>
      <c r="AE2730" s="46"/>
      <c r="AF2730" s="46"/>
      <c r="AG2730" s="46"/>
      <c r="AH2730" s="46"/>
      <c r="AI2730" s="46"/>
      <c r="AJ2730" s="46"/>
    </row>
    <row r="2731" spans="1:3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  <c r="AA2731" s="46"/>
      <c r="AB2731" s="46"/>
      <c r="AC2731" s="46"/>
      <c r="AD2731" s="46"/>
      <c r="AE2731" s="46"/>
      <c r="AF2731" s="46"/>
      <c r="AG2731" s="46"/>
      <c r="AH2731" s="46"/>
      <c r="AI2731" s="46"/>
      <c r="AJ2731" s="46"/>
    </row>
    <row r="2732" spans="1:3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  <c r="AA2732" s="46"/>
      <c r="AB2732" s="46"/>
      <c r="AC2732" s="46"/>
      <c r="AD2732" s="46"/>
      <c r="AE2732" s="46"/>
      <c r="AF2732" s="46"/>
      <c r="AG2732" s="46"/>
      <c r="AH2732" s="46"/>
      <c r="AI2732" s="46"/>
      <c r="AJ2732" s="46"/>
    </row>
    <row r="2733" spans="1:3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  <c r="AA2733" s="46"/>
      <c r="AB2733" s="46"/>
      <c r="AC2733" s="46"/>
      <c r="AD2733" s="46"/>
      <c r="AE2733" s="46"/>
      <c r="AF2733" s="46"/>
      <c r="AG2733" s="46"/>
      <c r="AH2733" s="46"/>
      <c r="AI2733" s="46"/>
      <c r="AJ2733" s="46"/>
    </row>
    <row r="2734" spans="1:3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  <c r="AA2734" s="46"/>
      <c r="AB2734" s="46"/>
      <c r="AC2734" s="46"/>
      <c r="AD2734" s="46"/>
      <c r="AE2734" s="46"/>
      <c r="AF2734" s="46"/>
      <c r="AG2734" s="46"/>
      <c r="AH2734" s="46"/>
      <c r="AI2734" s="46"/>
      <c r="AJ2734" s="46"/>
    </row>
    <row r="2735" spans="1:3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  <c r="AA2735" s="46"/>
      <c r="AB2735" s="46"/>
      <c r="AC2735" s="46"/>
      <c r="AD2735" s="46"/>
      <c r="AE2735" s="46"/>
      <c r="AF2735" s="46"/>
      <c r="AG2735" s="46"/>
      <c r="AH2735" s="46"/>
      <c r="AI2735" s="46"/>
      <c r="AJ2735" s="46"/>
    </row>
    <row r="2736" spans="1:3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  <c r="AA2736" s="46"/>
      <c r="AB2736" s="46"/>
      <c r="AC2736" s="46"/>
      <c r="AD2736" s="46"/>
      <c r="AE2736" s="46"/>
      <c r="AF2736" s="46"/>
      <c r="AG2736" s="46"/>
      <c r="AH2736" s="46"/>
      <c r="AI2736" s="46"/>
      <c r="AJ2736" s="46"/>
    </row>
    <row r="2737" spans="1:3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  <c r="AA2737" s="46"/>
      <c r="AB2737" s="46"/>
      <c r="AC2737" s="46"/>
      <c r="AD2737" s="46"/>
      <c r="AE2737" s="46"/>
      <c r="AF2737" s="46"/>
      <c r="AG2737" s="46"/>
      <c r="AH2737" s="46"/>
      <c r="AI2737" s="46"/>
      <c r="AJ2737" s="46"/>
    </row>
    <row r="2738" spans="1:3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  <c r="AA2738" s="46"/>
      <c r="AB2738" s="46"/>
      <c r="AC2738" s="46"/>
      <c r="AD2738" s="46"/>
      <c r="AE2738" s="46"/>
      <c r="AF2738" s="46"/>
      <c r="AG2738" s="46"/>
      <c r="AH2738" s="46"/>
      <c r="AI2738" s="46"/>
      <c r="AJ2738" s="46"/>
    </row>
    <row r="2739" spans="1:3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  <c r="AA2739" s="46"/>
      <c r="AB2739" s="46"/>
      <c r="AC2739" s="46"/>
      <c r="AD2739" s="46"/>
      <c r="AE2739" s="46"/>
      <c r="AF2739" s="46"/>
      <c r="AG2739" s="46"/>
      <c r="AH2739" s="46"/>
      <c r="AI2739" s="46"/>
      <c r="AJ2739" s="46"/>
    </row>
    <row r="2740" spans="1:3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  <c r="AA2740" s="46"/>
      <c r="AB2740" s="46"/>
      <c r="AC2740" s="46"/>
      <c r="AD2740" s="46"/>
      <c r="AE2740" s="46"/>
      <c r="AF2740" s="46"/>
      <c r="AG2740" s="46"/>
      <c r="AH2740" s="46"/>
      <c r="AI2740" s="46"/>
      <c r="AJ2740" s="46"/>
    </row>
    <row r="2741" spans="1:3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  <c r="AA2741" s="46"/>
      <c r="AB2741" s="46"/>
      <c r="AC2741" s="46"/>
      <c r="AD2741" s="46"/>
      <c r="AE2741" s="46"/>
      <c r="AF2741" s="46"/>
      <c r="AG2741" s="46"/>
      <c r="AH2741" s="46"/>
      <c r="AI2741" s="46"/>
      <c r="AJ2741" s="46"/>
    </row>
    <row r="2742" spans="1:3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  <c r="AA2742" s="46"/>
      <c r="AB2742" s="46"/>
      <c r="AC2742" s="46"/>
      <c r="AD2742" s="46"/>
      <c r="AE2742" s="46"/>
      <c r="AF2742" s="46"/>
      <c r="AG2742" s="46"/>
      <c r="AH2742" s="46"/>
      <c r="AI2742" s="46"/>
      <c r="AJ2742" s="46"/>
    </row>
    <row r="2743" spans="1:3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  <c r="AA2743" s="46"/>
      <c r="AB2743" s="46"/>
      <c r="AC2743" s="46"/>
      <c r="AD2743" s="46"/>
      <c r="AE2743" s="46"/>
      <c r="AF2743" s="46"/>
      <c r="AG2743" s="46"/>
      <c r="AH2743" s="46"/>
      <c r="AI2743" s="46"/>
      <c r="AJ2743" s="46"/>
    </row>
    <row r="2744" spans="1:3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  <c r="AA2744" s="46"/>
      <c r="AB2744" s="46"/>
      <c r="AC2744" s="46"/>
      <c r="AD2744" s="46"/>
      <c r="AE2744" s="46"/>
      <c r="AF2744" s="46"/>
      <c r="AG2744" s="46"/>
      <c r="AH2744" s="46"/>
      <c r="AI2744" s="46"/>
      <c r="AJ2744" s="46"/>
    </row>
    <row r="2745" spans="1:3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  <c r="AA2745" s="46"/>
      <c r="AB2745" s="46"/>
      <c r="AC2745" s="46"/>
      <c r="AD2745" s="46"/>
      <c r="AE2745" s="46"/>
      <c r="AF2745" s="46"/>
      <c r="AG2745" s="46"/>
      <c r="AH2745" s="46"/>
      <c r="AI2745" s="46"/>
      <c r="AJ2745" s="46"/>
    </row>
    <row r="2746" spans="1:3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  <c r="AA2746" s="46"/>
      <c r="AB2746" s="46"/>
      <c r="AC2746" s="46"/>
      <c r="AD2746" s="46"/>
      <c r="AE2746" s="46"/>
      <c r="AF2746" s="46"/>
      <c r="AG2746" s="46"/>
      <c r="AH2746" s="46"/>
      <c r="AI2746" s="46"/>
      <c r="AJ2746" s="46"/>
    </row>
    <row r="2747" spans="1:3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  <c r="AA2747" s="46"/>
      <c r="AB2747" s="46"/>
      <c r="AC2747" s="46"/>
      <c r="AD2747" s="46"/>
      <c r="AE2747" s="46"/>
      <c r="AF2747" s="46"/>
      <c r="AG2747" s="46"/>
      <c r="AH2747" s="46"/>
      <c r="AI2747" s="46"/>
      <c r="AJ2747" s="46"/>
    </row>
    <row r="2748" spans="1:3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  <c r="AA2748" s="46"/>
      <c r="AB2748" s="46"/>
      <c r="AC2748" s="46"/>
      <c r="AD2748" s="46"/>
      <c r="AE2748" s="46"/>
      <c r="AF2748" s="46"/>
      <c r="AG2748" s="46"/>
      <c r="AH2748" s="46"/>
      <c r="AI2748" s="46"/>
      <c r="AJ2748" s="46"/>
    </row>
    <row r="2749" spans="1:3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  <c r="AA2749" s="46"/>
      <c r="AB2749" s="46"/>
      <c r="AC2749" s="46"/>
      <c r="AD2749" s="46"/>
      <c r="AE2749" s="46"/>
      <c r="AF2749" s="46"/>
      <c r="AG2749" s="46"/>
      <c r="AH2749" s="46"/>
      <c r="AI2749" s="46"/>
      <c r="AJ2749" s="46"/>
    </row>
    <row r="2750" spans="1:3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  <c r="AA2750" s="46"/>
      <c r="AB2750" s="46"/>
      <c r="AC2750" s="46"/>
      <c r="AD2750" s="46"/>
      <c r="AE2750" s="46"/>
      <c r="AF2750" s="46"/>
      <c r="AG2750" s="46"/>
      <c r="AH2750" s="46"/>
      <c r="AI2750" s="46"/>
      <c r="AJ2750" s="46"/>
    </row>
    <row r="2751" spans="1:3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  <c r="AA2751" s="46"/>
      <c r="AB2751" s="46"/>
      <c r="AC2751" s="46"/>
      <c r="AD2751" s="46"/>
      <c r="AE2751" s="46"/>
      <c r="AF2751" s="46"/>
      <c r="AG2751" s="46"/>
      <c r="AH2751" s="46"/>
      <c r="AI2751" s="46"/>
      <c r="AJ2751" s="46"/>
    </row>
    <row r="2752" spans="1:3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  <c r="AA2752" s="46"/>
      <c r="AB2752" s="46"/>
      <c r="AC2752" s="46"/>
      <c r="AD2752" s="46"/>
      <c r="AE2752" s="46"/>
      <c r="AF2752" s="46"/>
      <c r="AG2752" s="46"/>
      <c r="AH2752" s="46"/>
      <c r="AI2752" s="46"/>
      <c r="AJ2752" s="46"/>
    </row>
    <row r="2753" spans="1:3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  <c r="AA2753" s="46"/>
      <c r="AB2753" s="46"/>
      <c r="AC2753" s="46"/>
      <c r="AD2753" s="46"/>
      <c r="AE2753" s="46"/>
      <c r="AF2753" s="46"/>
      <c r="AG2753" s="46"/>
      <c r="AH2753" s="46"/>
      <c r="AI2753" s="46"/>
      <c r="AJ2753" s="46"/>
    </row>
    <row r="2754" spans="1:3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  <c r="AA2754" s="46"/>
      <c r="AB2754" s="46"/>
      <c r="AC2754" s="46"/>
      <c r="AD2754" s="46"/>
      <c r="AE2754" s="46"/>
      <c r="AF2754" s="46"/>
      <c r="AG2754" s="46"/>
      <c r="AH2754" s="46"/>
      <c r="AI2754" s="46"/>
      <c r="AJ2754" s="46"/>
    </row>
    <row r="2755" spans="1:3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  <c r="AA2755" s="46"/>
      <c r="AB2755" s="46"/>
      <c r="AC2755" s="46"/>
      <c r="AD2755" s="46"/>
      <c r="AE2755" s="46"/>
      <c r="AF2755" s="46"/>
      <c r="AG2755" s="46"/>
      <c r="AH2755" s="46"/>
      <c r="AI2755" s="46"/>
      <c r="AJ2755" s="46"/>
    </row>
    <row r="2756" spans="1:3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  <c r="AA2756" s="46"/>
      <c r="AB2756" s="46"/>
      <c r="AC2756" s="46"/>
      <c r="AD2756" s="46"/>
      <c r="AE2756" s="46"/>
      <c r="AF2756" s="46"/>
      <c r="AG2756" s="46"/>
      <c r="AH2756" s="46"/>
      <c r="AI2756" s="46"/>
      <c r="AJ2756" s="46"/>
    </row>
    <row r="2757" spans="1:3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  <c r="AA2757" s="46"/>
      <c r="AB2757" s="46"/>
      <c r="AC2757" s="46"/>
      <c r="AD2757" s="46"/>
      <c r="AE2757" s="46"/>
      <c r="AF2757" s="46"/>
      <c r="AG2757" s="46"/>
      <c r="AH2757" s="46"/>
      <c r="AI2757" s="46"/>
      <c r="AJ2757" s="46"/>
    </row>
    <row r="2758" spans="1:3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  <c r="AA2758" s="46"/>
      <c r="AB2758" s="46"/>
      <c r="AC2758" s="46"/>
      <c r="AD2758" s="46"/>
      <c r="AE2758" s="46"/>
      <c r="AF2758" s="46"/>
      <c r="AG2758" s="46"/>
      <c r="AH2758" s="46"/>
      <c r="AI2758" s="46"/>
      <c r="AJ2758" s="46"/>
    </row>
    <row r="2759" spans="1:3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  <c r="AA2759" s="46"/>
      <c r="AB2759" s="46"/>
      <c r="AC2759" s="46"/>
      <c r="AD2759" s="46"/>
      <c r="AE2759" s="46"/>
      <c r="AF2759" s="46"/>
      <c r="AG2759" s="46"/>
      <c r="AH2759" s="46"/>
      <c r="AI2759" s="46"/>
      <c r="AJ2759" s="46"/>
    </row>
    <row r="2760" spans="1:3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  <c r="AA2760" s="46"/>
      <c r="AB2760" s="46"/>
      <c r="AC2760" s="46"/>
      <c r="AD2760" s="46"/>
      <c r="AE2760" s="46"/>
      <c r="AF2760" s="46"/>
      <c r="AG2760" s="46"/>
      <c r="AH2760" s="46"/>
      <c r="AI2760" s="46"/>
      <c r="AJ2760" s="46"/>
    </row>
    <row r="2761" spans="1:3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  <c r="AA2761" s="46"/>
      <c r="AB2761" s="46"/>
      <c r="AC2761" s="46"/>
      <c r="AD2761" s="46"/>
      <c r="AE2761" s="46"/>
      <c r="AF2761" s="46"/>
      <c r="AG2761" s="46"/>
      <c r="AH2761" s="46"/>
      <c r="AI2761" s="46"/>
      <c r="AJ2761" s="46"/>
    </row>
    <row r="2762" spans="1:3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  <c r="AA2762" s="46"/>
      <c r="AB2762" s="46"/>
      <c r="AC2762" s="46"/>
      <c r="AD2762" s="46"/>
      <c r="AE2762" s="46"/>
      <c r="AF2762" s="46"/>
      <c r="AG2762" s="46"/>
      <c r="AH2762" s="46"/>
      <c r="AI2762" s="46"/>
      <c r="AJ2762" s="46"/>
    </row>
    <row r="2763" spans="1:3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  <c r="AA2763" s="46"/>
      <c r="AB2763" s="46"/>
      <c r="AC2763" s="46"/>
      <c r="AD2763" s="46"/>
      <c r="AE2763" s="46"/>
      <c r="AF2763" s="46"/>
      <c r="AG2763" s="46"/>
      <c r="AH2763" s="46"/>
      <c r="AI2763" s="46"/>
      <c r="AJ2763" s="46"/>
    </row>
    <row r="2764" spans="1:3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  <c r="AA2764" s="46"/>
      <c r="AB2764" s="46"/>
      <c r="AC2764" s="46"/>
      <c r="AD2764" s="46"/>
      <c r="AE2764" s="46"/>
      <c r="AF2764" s="46"/>
      <c r="AG2764" s="46"/>
      <c r="AH2764" s="46"/>
      <c r="AI2764" s="46"/>
      <c r="AJ2764" s="46"/>
    </row>
    <row r="2765" spans="1:3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  <c r="AA2765" s="46"/>
      <c r="AB2765" s="46"/>
      <c r="AC2765" s="46"/>
      <c r="AD2765" s="46"/>
      <c r="AE2765" s="46"/>
      <c r="AF2765" s="46"/>
      <c r="AG2765" s="46"/>
      <c r="AH2765" s="46"/>
      <c r="AI2765" s="46"/>
      <c r="AJ2765" s="46"/>
    </row>
    <row r="2766" spans="1:3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  <c r="AA2766" s="46"/>
      <c r="AB2766" s="46"/>
      <c r="AC2766" s="46"/>
      <c r="AD2766" s="46"/>
      <c r="AE2766" s="46"/>
      <c r="AF2766" s="46"/>
      <c r="AG2766" s="46"/>
      <c r="AH2766" s="46"/>
      <c r="AI2766" s="46"/>
      <c r="AJ2766" s="46"/>
    </row>
    <row r="2767" spans="1:3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  <c r="AA2767" s="46"/>
      <c r="AB2767" s="46"/>
      <c r="AC2767" s="46"/>
      <c r="AD2767" s="46"/>
      <c r="AE2767" s="46"/>
      <c r="AF2767" s="46"/>
      <c r="AG2767" s="46"/>
      <c r="AH2767" s="46"/>
      <c r="AI2767" s="46"/>
      <c r="AJ2767" s="46"/>
    </row>
    <row r="2768" spans="1:3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  <c r="AA2768" s="46"/>
      <c r="AB2768" s="46"/>
      <c r="AC2768" s="46"/>
      <c r="AD2768" s="46"/>
      <c r="AE2768" s="46"/>
      <c r="AF2768" s="46"/>
      <c r="AG2768" s="46"/>
      <c r="AH2768" s="46"/>
      <c r="AI2768" s="46"/>
      <c r="AJ2768" s="46"/>
    </row>
    <row r="2769" spans="1:3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  <c r="AA2769" s="46"/>
      <c r="AB2769" s="46"/>
      <c r="AC2769" s="46"/>
      <c r="AD2769" s="46"/>
      <c r="AE2769" s="46"/>
      <c r="AF2769" s="46"/>
      <c r="AG2769" s="46"/>
      <c r="AH2769" s="46"/>
      <c r="AI2769" s="46"/>
      <c r="AJ2769" s="46"/>
    </row>
    <row r="2770" spans="1:3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  <c r="AA2770" s="46"/>
      <c r="AB2770" s="46"/>
      <c r="AC2770" s="46"/>
      <c r="AD2770" s="46"/>
      <c r="AE2770" s="46"/>
      <c r="AF2770" s="46"/>
      <c r="AG2770" s="46"/>
      <c r="AH2770" s="46"/>
      <c r="AI2770" s="46"/>
      <c r="AJ2770" s="46"/>
    </row>
    <row r="2771" spans="1:3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  <c r="AA2771" s="46"/>
      <c r="AB2771" s="46"/>
      <c r="AC2771" s="46"/>
      <c r="AD2771" s="46"/>
      <c r="AE2771" s="46"/>
      <c r="AF2771" s="46"/>
      <c r="AG2771" s="46"/>
      <c r="AH2771" s="46"/>
      <c r="AI2771" s="46"/>
      <c r="AJ2771" s="46"/>
    </row>
    <row r="2772" spans="1:3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  <c r="AA2772" s="46"/>
      <c r="AB2772" s="46"/>
      <c r="AC2772" s="46"/>
      <c r="AD2772" s="46"/>
      <c r="AE2772" s="46"/>
      <c r="AF2772" s="46"/>
      <c r="AG2772" s="46"/>
      <c r="AH2772" s="46"/>
      <c r="AI2772" s="46"/>
      <c r="AJ2772" s="46"/>
    </row>
    <row r="2773" spans="1:3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  <c r="AA2773" s="46"/>
      <c r="AB2773" s="46"/>
      <c r="AC2773" s="46"/>
      <c r="AD2773" s="46"/>
      <c r="AE2773" s="46"/>
      <c r="AF2773" s="46"/>
      <c r="AG2773" s="46"/>
      <c r="AH2773" s="46"/>
      <c r="AI2773" s="46"/>
      <c r="AJ2773" s="46"/>
    </row>
    <row r="2774" spans="1:3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  <c r="AA2774" s="46"/>
      <c r="AB2774" s="46"/>
      <c r="AC2774" s="46"/>
      <c r="AD2774" s="46"/>
      <c r="AE2774" s="46"/>
      <c r="AF2774" s="46"/>
      <c r="AG2774" s="46"/>
      <c r="AH2774" s="46"/>
      <c r="AI2774" s="46"/>
      <c r="AJ2774" s="46"/>
    </row>
    <row r="2775" spans="1:3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  <c r="AA2775" s="46"/>
      <c r="AB2775" s="46"/>
      <c r="AC2775" s="46"/>
      <c r="AD2775" s="46"/>
      <c r="AE2775" s="46"/>
      <c r="AF2775" s="46"/>
      <c r="AG2775" s="46"/>
      <c r="AH2775" s="46"/>
      <c r="AI2775" s="46"/>
      <c r="AJ2775" s="46"/>
    </row>
    <row r="2776" spans="1:3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  <c r="AA2776" s="46"/>
      <c r="AB2776" s="46"/>
      <c r="AC2776" s="46"/>
      <c r="AD2776" s="46"/>
      <c r="AE2776" s="46"/>
      <c r="AF2776" s="46"/>
      <c r="AG2776" s="46"/>
      <c r="AH2776" s="46"/>
      <c r="AI2776" s="46"/>
      <c r="AJ2776" s="46"/>
    </row>
    <row r="2777" spans="1:3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  <c r="AA2777" s="46"/>
      <c r="AB2777" s="46"/>
      <c r="AC2777" s="46"/>
      <c r="AD2777" s="46"/>
      <c r="AE2777" s="46"/>
      <c r="AF2777" s="46"/>
      <c r="AG2777" s="46"/>
      <c r="AH2777" s="46"/>
      <c r="AI2777" s="46"/>
      <c r="AJ2777" s="46"/>
    </row>
    <row r="2778" spans="1:3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  <c r="AA2778" s="46"/>
      <c r="AB2778" s="46"/>
      <c r="AC2778" s="46"/>
      <c r="AD2778" s="46"/>
      <c r="AE2778" s="46"/>
      <c r="AF2778" s="46"/>
      <c r="AG2778" s="46"/>
      <c r="AH2778" s="46"/>
      <c r="AI2778" s="46"/>
      <c r="AJ2778" s="46"/>
    </row>
    <row r="2779" spans="1:3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  <c r="AA2779" s="46"/>
      <c r="AB2779" s="46"/>
      <c r="AC2779" s="46"/>
      <c r="AD2779" s="46"/>
      <c r="AE2779" s="46"/>
      <c r="AF2779" s="46"/>
      <c r="AG2779" s="46"/>
      <c r="AH2779" s="46"/>
      <c r="AI2779" s="46"/>
      <c r="AJ2779" s="46"/>
    </row>
    <row r="2780" spans="1:3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  <c r="AA2780" s="46"/>
      <c r="AB2780" s="46"/>
      <c r="AC2780" s="46"/>
      <c r="AD2780" s="46"/>
      <c r="AE2780" s="46"/>
      <c r="AF2780" s="46"/>
      <c r="AG2780" s="46"/>
      <c r="AH2780" s="46"/>
      <c r="AI2780" s="46"/>
      <c r="AJ2780" s="46"/>
    </row>
    <row r="2781" spans="1:3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  <c r="AA2781" s="46"/>
      <c r="AB2781" s="46"/>
      <c r="AC2781" s="46"/>
      <c r="AD2781" s="46"/>
      <c r="AE2781" s="46"/>
      <c r="AF2781" s="46"/>
      <c r="AG2781" s="46"/>
      <c r="AH2781" s="46"/>
      <c r="AI2781" s="46"/>
      <c r="AJ2781" s="46"/>
    </row>
    <row r="2782" spans="1:3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  <c r="AA2782" s="46"/>
      <c r="AB2782" s="46"/>
      <c r="AC2782" s="46"/>
      <c r="AD2782" s="46"/>
      <c r="AE2782" s="46"/>
      <c r="AF2782" s="46"/>
      <c r="AG2782" s="46"/>
      <c r="AH2782" s="46"/>
      <c r="AI2782" s="46"/>
      <c r="AJ2782" s="46"/>
    </row>
    <row r="2783" spans="1:3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  <c r="AA2783" s="46"/>
      <c r="AB2783" s="46"/>
      <c r="AC2783" s="46"/>
      <c r="AD2783" s="46"/>
      <c r="AE2783" s="46"/>
      <c r="AF2783" s="46"/>
      <c r="AG2783" s="46"/>
      <c r="AH2783" s="46"/>
      <c r="AI2783" s="46"/>
      <c r="AJ2783" s="46"/>
    </row>
    <row r="2784" spans="1:3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  <c r="AA2784" s="46"/>
      <c r="AB2784" s="46"/>
      <c r="AC2784" s="46"/>
      <c r="AD2784" s="46"/>
      <c r="AE2784" s="46"/>
      <c r="AF2784" s="46"/>
      <c r="AG2784" s="46"/>
      <c r="AH2784" s="46"/>
      <c r="AI2784" s="46"/>
      <c r="AJ2784" s="46"/>
    </row>
    <row r="2785" spans="1:3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  <c r="AA2785" s="46"/>
      <c r="AB2785" s="46"/>
      <c r="AC2785" s="46"/>
      <c r="AD2785" s="46"/>
      <c r="AE2785" s="46"/>
      <c r="AF2785" s="46"/>
      <c r="AG2785" s="46"/>
      <c r="AH2785" s="46"/>
      <c r="AI2785" s="46"/>
      <c r="AJ2785" s="46"/>
    </row>
    <row r="2786" spans="1:3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  <c r="AA2786" s="46"/>
      <c r="AB2786" s="46"/>
      <c r="AC2786" s="46"/>
      <c r="AD2786" s="46"/>
      <c r="AE2786" s="46"/>
      <c r="AF2786" s="46"/>
      <c r="AG2786" s="46"/>
      <c r="AH2786" s="46"/>
      <c r="AI2786" s="46"/>
      <c r="AJ2786" s="46"/>
    </row>
    <row r="2787" spans="1:3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  <c r="AA2787" s="46"/>
      <c r="AB2787" s="46"/>
      <c r="AC2787" s="46"/>
      <c r="AD2787" s="46"/>
      <c r="AE2787" s="46"/>
      <c r="AF2787" s="46"/>
      <c r="AG2787" s="46"/>
      <c r="AH2787" s="46"/>
      <c r="AI2787" s="46"/>
      <c r="AJ2787" s="46"/>
    </row>
    <row r="2788" spans="1:3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  <c r="AA2788" s="46"/>
      <c r="AB2788" s="46"/>
      <c r="AC2788" s="46"/>
      <c r="AD2788" s="46"/>
      <c r="AE2788" s="46"/>
      <c r="AF2788" s="46"/>
      <c r="AG2788" s="46"/>
      <c r="AH2788" s="46"/>
      <c r="AI2788" s="46"/>
      <c r="AJ2788" s="46"/>
    </row>
    <row r="2789" spans="1:3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  <c r="AA2789" s="46"/>
      <c r="AB2789" s="46"/>
      <c r="AC2789" s="46"/>
      <c r="AD2789" s="46"/>
      <c r="AE2789" s="46"/>
      <c r="AF2789" s="46"/>
      <c r="AG2789" s="46"/>
      <c r="AH2789" s="46"/>
      <c r="AI2789" s="46"/>
      <c r="AJ2789" s="46"/>
    </row>
    <row r="2790" spans="1:3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  <c r="AA2790" s="46"/>
      <c r="AB2790" s="46"/>
      <c r="AC2790" s="46"/>
      <c r="AD2790" s="46"/>
      <c r="AE2790" s="46"/>
      <c r="AF2790" s="46"/>
      <c r="AG2790" s="46"/>
      <c r="AH2790" s="46"/>
      <c r="AI2790" s="46"/>
      <c r="AJ2790" s="46"/>
    </row>
    <row r="2791" spans="1:3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  <c r="AA2791" s="46"/>
      <c r="AB2791" s="46"/>
      <c r="AC2791" s="46"/>
      <c r="AD2791" s="46"/>
      <c r="AE2791" s="46"/>
      <c r="AF2791" s="46"/>
      <c r="AG2791" s="46"/>
      <c r="AH2791" s="46"/>
      <c r="AI2791" s="46"/>
      <c r="AJ2791" s="46"/>
    </row>
    <row r="2792" spans="1:3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  <c r="AA2792" s="46"/>
      <c r="AB2792" s="46"/>
      <c r="AC2792" s="46"/>
      <c r="AD2792" s="46"/>
      <c r="AE2792" s="46"/>
      <c r="AF2792" s="46"/>
      <c r="AG2792" s="46"/>
      <c r="AH2792" s="46"/>
      <c r="AI2792" s="46"/>
      <c r="AJ2792" s="46"/>
    </row>
    <row r="2793" spans="1:3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  <c r="AA2793" s="46"/>
      <c r="AB2793" s="46"/>
      <c r="AC2793" s="46"/>
      <c r="AD2793" s="46"/>
      <c r="AE2793" s="46"/>
      <c r="AF2793" s="46"/>
      <c r="AG2793" s="46"/>
      <c r="AH2793" s="46"/>
      <c r="AI2793" s="46"/>
      <c r="AJ2793" s="46"/>
    </row>
    <row r="2794" spans="1:3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  <c r="AA2794" s="46"/>
      <c r="AB2794" s="46"/>
      <c r="AC2794" s="46"/>
      <c r="AD2794" s="46"/>
      <c r="AE2794" s="46"/>
      <c r="AF2794" s="46"/>
      <c r="AG2794" s="46"/>
      <c r="AH2794" s="46"/>
      <c r="AI2794" s="46"/>
      <c r="AJ2794" s="46"/>
    </row>
    <row r="2795" spans="1:3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  <c r="AA2795" s="46"/>
      <c r="AB2795" s="46"/>
      <c r="AC2795" s="46"/>
      <c r="AD2795" s="46"/>
      <c r="AE2795" s="46"/>
      <c r="AF2795" s="46"/>
      <c r="AG2795" s="46"/>
      <c r="AH2795" s="46"/>
      <c r="AI2795" s="46"/>
      <c r="AJ2795" s="46"/>
    </row>
    <row r="2796" spans="1:3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  <c r="AA2796" s="46"/>
      <c r="AB2796" s="46"/>
      <c r="AC2796" s="46"/>
      <c r="AD2796" s="46"/>
      <c r="AE2796" s="46"/>
      <c r="AF2796" s="46"/>
      <c r="AG2796" s="46"/>
      <c r="AH2796" s="46"/>
      <c r="AI2796" s="46"/>
      <c r="AJ2796" s="46"/>
    </row>
    <row r="2797" spans="1:3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  <c r="AA2797" s="46"/>
      <c r="AB2797" s="46"/>
      <c r="AC2797" s="46"/>
      <c r="AD2797" s="46"/>
      <c r="AE2797" s="46"/>
      <c r="AF2797" s="46"/>
      <c r="AG2797" s="46"/>
      <c r="AH2797" s="46"/>
      <c r="AI2797" s="46"/>
      <c r="AJ2797" s="46"/>
    </row>
    <row r="2798" spans="1:3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  <c r="AA2798" s="46"/>
      <c r="AB2798" s="46"/>
      <c r="AC2798" s="46"/>
      <c r="AD2798" s="46"/>
      <c r="AE2798" s="46"/>
      <c r="AF2798" s="46"/>
      <c r="AG2798" s="46"/>
      <c r="AH2798" s="46"/>
      <c r="AI2798" s="46"/>
      <c r="AJ2798" s="46"/>
    </row>
    <row r="2799" spans="1:3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  <c r="AA2799" s="46"/>
      <c r="AB2799" s="46"/>
      <c r="AC2799" s="46"/>
      <c r="AD2799" s="46"/>
      <c r="AE2799" s="46"/>
      <c r="AF2799" s="46"/>
      <c r="AG2799" s="46"/>
      <c r="AH2799" s="46"/>
      <c r="AI2799" s="46"/>
      <c r="AJ2799" s="46"/>
    </row>
    <row r="2800" spans="1:3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  <c r="AA2800" s="46"/>
      <c r="AB2800" s="46"/>
      <c r="AC2800" s="46"/>
      <c r="AD2800" s="46"/>
      <c r="AE2800" s="46"/>
      <c r="AF2800" s="46"/>
      <c r="AG2800" s="46"/>
      <c r="AH2800" s="46"/>
      <c r="AI2800" s="46"/>
      <c r="AJ2800" s="46"/>
    </row>
    <row r="2801" spans="1:3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  <c r="AA2801" s="46"/>
      <c r="AB2801" s="46"/>
      <c r="AC2801" s="46"/>
      <c r="AD2801" s="46"/>
      <c r="AE2801" s="46"/>
      <c r="AF2801" s="46"/>
      <c r="AG2801" s="46"/>
      <c r="AH2801" s="46"/>
      <c r="AI2801" s="46"/>
      <c r="AJ2801" s="46"/>
    </row>
    <row r="2802" spans="1:3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  <c r="AA2802" s="46"/>
      <c r="AB2802" s="46"/>
      <c r="AC2802" s="46"/>
      <c r="AD2802" s="46"/>
      <c r="AE2802" s="46"/>
      <c r="AF2802" s="46"/>
      <c r="AG2802" s="46"/>
      <c r="AH2802" s="46"/>
      <c r="AI2802" s="46"/>
      <c r="AJ2802" s="46"/>
    </row>
    <row r="2803" spans="1:3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  <c r="AA2803" s="46"/>
      <c r="AB2803" s="46"/>
      <c r="AC2803" s="46"/>
      <c r="AD2803" s="46"/>
      <c r="AE2803" s="46"/>
      <c r="AF2803" s="46"/>
      <c r="AG2803" s="46"/>
      <c r="AH2803" s="46"/>
      <c r="AI2803" s="46"/>
      <c r="AJ2803" s="46"/>
    </row>
    <row r="2804" spans="1:3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  <c r="AA2804" s="46"/>
      <c r="AB2804" s="46"/>
      <c r="AC2804" s="46"/>
      <c r="AD2804" s="46"/>
      <c r="AE2804" s="46"/>
      <c r="AF2804" s="46"/>
      <c r="AG2804" s="46"/>
      <c r="AH2804" s="46"/>
      <c r="AI2804" s="46"/>
      <c r="AJ2804" s="46"/>
    </row>
    <row r="2805" spans="1:3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  <c r="AA2805" s="46"/>
      <c r="AB2805" s="46"/>
      <c r="AC2805" s="46"/>
      <c r="AD2805" s="46"/>
      <c r="AE2805" s="46"/>
      <c r="AF2805" s="46"/>
      <c r="AG2805" s="46"/>
      <c r="AH2805" s="46"/>
      <c r="AI2805" s="46"/>
      <c r="AJ2805" s="46"/>
    </row>
    <row r="2806" spans="1:3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  <c r="AA2806" s="46"/>
      <c r="AB2806" s="46"/>
      <c r="AC2806" s="46"/>
      <c r="AD2806" s="46"/>
      <c r="AE2806" s="46"/>
      <c r="AF2806" s="46"/>
      <c r="AG2806" s="46"/>
      <c r="AH2806" s="46"/>
      <c r="AI2806" s="46"/>
      <c r="AJ2806" s="46"/>
    </row>
    <row r="2807" spans="1:3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  <c r="AA2807" s="46"/>
      <c r="AB2807" s="46"/>
      <c r="AC2807" s="46"/>
      <c r="AD2807" s="46"/>
      <c r="AE2807" s="46"/>
      <c r="AF2807" s="46"/>
      <c r="AG2807" s="46"/>
      <c r="AH2807" s="46"/>
      <c r="AI2807" s="46"/>
      <c r="AJ2807" s="46"/>
    </row>
    <row r="2808" spans="1:3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  <c r="AA2808" s="46"/>
      <c r="AB2808" s="46"/>
      <c r="AC2808" s="46"/>
      <c r="AD2808" s="46"/>
      <c r="AE2808" s="46"/>
      <c r="AF2808" s="46"/>
      <c r="AG2808" s="46"/>
      <c r="AH2808" s="46"/>
      <c r="AI2808" s="46"/>
      <c r="AJ2808" s="46"/>
    </row>
    <row r="2809" spans="1:3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  <c r="AA2809" s="46"/>
      <c r="AB2809" s="46"/>
      <c r="AC2809" s="46"/>
      <c r="AD2809" s="46"/>
      <c r="AE2809" s="46"/>
      <c r="AF2809" s="46"/>
      <c r="AG2809" s="46"/>
      <c r="AH2809" s="46"/>
      <c r="AI2809" s="46"/>
      <c r="AJ2809" s="46"/>
    </row>
    <row r="2810" spans="1:3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  <c r="AA2810" s="46"/>
      <c r="AB2810" s="46"/>
      <c r="AC2810" s="46"/>
      <c r="AD2810" s="46"/>
      <c r="AE2810" s="46"/>
      <c r="AF2810" s="46"/>
      <c r="AG2810" s="46"/>
      <c r="AH2810" s="46"/>
      <c r="AI2810" s="46"/>
      <c r="AJ2810" s="46"/>
    </row>
    <row r="2811" spans="1:3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  <c r="AA2811" s="46"/>
      <c r="AB2811" s="46"/>
      <c r="AC2811" s="46"/>
      <c r="AD2811" s="46"/>
      <c r="AE2811" s="46"/>
      <c r="AF2811" s="46"/>
      <c r="AG2811" s="46"/>
      <c r="AH2811" s="46"/>
      <c r="AI2811" s="46"/>
      <c r="AJ2811" s="46"/>
    </row>
    <row r="2812" spans="1:3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  <c r="AA2812" s="46"/>
      <c r="AB2812" s="46"/>
      <c r="AC2812" s="46"/>
      <c r="AD2812" s="46"/>
      <c r="AE2812" s="46"/>
      <c r="AF2812" s="46"/>
      <c r="AG2812" s="46"/>
      <c r="AH2812" s="46"/>
      <c r="AI2812" s="46"/>
      <c r="AJ2812" s="46"/>
    </row>
    <row r="2813" spans="1:3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  <c r="AA2813" s="46"/>
      <c r="AB2813" s="46"/>
      <c r="AC2813" s="46"/>
      <c r="AD2813" s="46"/>
      <c r="AE2813" s="46"/>
      <c r="AF2813" s="46"/>
      <c r="AG2813" s="46"/>
      <c r="AH2813" s="46"/>
      <c r="AI2813" s="46"/>
      <c r="AJ2813" s="46"/>
    </row>
    <row r="2814" spans="1:3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  <c r="AA2814" s="46"/>
      <c r="AB2814" s="46"/>
      <c r="AC2814" s="46"/>
      <c r="AD2814" s="46"/>
      <c r="AE2814" s="46"/>
      <c r="AF2814" s="46"/>
      <c r="AG2814" s="46"/>
      <c r="AH2814" s="46"/>
      <c r="AI2814" s="46"/>
      <c r="AJ2814" s="46"/>
    </row>
    <row r="2815" spans="1:3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  <c r="AA2815" s="46"/>
      <c r="AB2815" s="46"/>
      <c r="AC2815" s="46"/>
      <c r="AD2815" s="46"/>
      <c r="AE2815" s="46"/>
      <c r="AF2815" s="46"/>
      <c r="AG2815" s="46"/>
      <c r="AH2815" s="46"/>
      <c r="AI2815" s="46"/>
      <c r="AJ2815" s="46"/>
    </row>
    <row r="2816" spans="1:3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  <c r="AA2816" s="46"/>
      <c r="AB2816" s="46"/>
      <c r="AC2816" s="46"/>
      <c r="AD2816" s="46"/>
      <c r="AE2816" s="46"/>
      <c r="AF2816" s="46"/>
      <c r="AG2816" s="46"/>
      <c r="AH2816" s="46"/>
      <c r="AI2816" s="46"/>
      <c r="AJ2816" s="46"/>
    </row>
    <row r="2817" spans="1:3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  <c r="AA2817" s="46"/>
      <c r="AB2817" s="46"/>
      <c r="AC2817" s="46"/>
      <c r="AD2817" s="46"/>
      <c r="AE2817" s="46"/>
      <c r="AF2817" s="46"/>
      <c r="AG2817" s="46"/>
      <c r="AH2817" s="46"/>
      <c r="AI2817" s="46"/>
      <c r="AJ2817" s="46"/>
    </row>
    <row r="2818" spans="1:3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  <c r="AA2818" s="46"/>
      <c r="AB2818" s="46"/>
      <c r="AC2818" s="46"/>
      <c r="AD2818" s="46"/>
      <c r="AE2818" s="46"/>
      <c r="AF2818" s="46"/>
      <c r="AG2818" s="46"/>
      <c r="AH2818" s="46"/>
      <c r="AI2818" s="46"/>
      <c r="AJ2818" s="46"/>
    </row>
    <row r="2819" spans="1:3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  <c r="AA2819" s="46"/>
      <c r="AB2819" s="46"/>
      <c r="AC2819" s="46"/>
      <c r="AD2819" s="46"/>
      <c r="AE2819" s="46"/>
      <c r="AF2819" s="46"/>
      <c r="AG2819" s="46"/>
      <c r="AH2819" s="46"/>
      <c r="AI2819" s="46"/>
      <c r="AJ2819" s="46"/>
    </row>
    <row r="2820" spans="1:3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  <c r="AA2820" s="46"/>
      <c r="AB2820" s="46"/>
      <c r="AC2820" s="46"/>
      <c r="AD2820" s="46"/>
      <c r="AE2820" s="46"/>
      <c r="AF2820" s="46"/>
      <c r="AG2820" s="46"/>
      <c r="AH2820" s="46"/>
      <c r="AI2820" s="46"/>
      <c r="AJ2820" s="46"/>
    </row>
    <row r="2821" spans="1:3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  <c r="AA2821" s="46"/>
      <c r="AB2821" s="46"/>
      <c r="AC2821" s="46"/>
      <c r="AD2821" s="46"/>
      <c r="AE2821" s="46"/>
      <c r="AF2821" s="46"/>
      <c r="AG2821" s="46"/>
      <c r="AH2821" s="46"/>
      <c r="AI2821" s="46"/>
      <c r="AJ2821" s="46"/>
    </row>
    <row r="2822" spans="1:3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  <c r="AA2822" s="46"/>
      <c r="AB2822" s="46"/>
      <c r="AC2822" s="46"/>
      <c r="AD2822" s="46"/>
      <c r="AE2822" s="46"/>
      <c r="AF2822" s="46"/>
      <c r="AG2822" s="46"/>
      <c r="AH2822" s="46"/>
      <c r="AI2822" s="46"/>
      <c r="AJ2822" s="46"/>
    </row>
    <row r="2823" spans="1:3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  <c r="AA2823" s="46"/>
      <c r="AB2823" s="46"/>
      <c r="AC2823" s="46"/>
      <c r="AD2823" s="46"/>
      <c r="AE2823" s="46"/>
      <c r="AF2823" s="46"/>
      <c r="AG2823" s="46"/>
      <c r="AH2823" s="46"/>
      <c r="AI2823" s="46"/>
      <c r="AJ2823" s="46"/>
    </row>
    <row r="2824" spans="1:3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  <c r="AA2824" s="46"/>
      <c r="AB2824" s="46"/>
      <c r="AC2824" s="46"/>
      <c r="AD2824" s="46"/>
      <c r="AE2824" s="46"/>
      <c r="AF2824" s="46"/>
      <c r="AG2824" s="46"/>
      <c r="AH2824" s="46"/>
      <c r="AI2824" s="46"/>
      <c r="AJ2824" s="46"/>
    </row>
    <row r="2825" spans="1:3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  <c r="AA2825" s="46"/>
      <c r="AB2825" s="46"/>
      <c r="AC2825" s="46"/>
      <c r="AD2825" s="46"/>
      <c r="AE2825" s="46"/>
      <c r="AF2825" s="46"/>
      <c r="AG2825" s="46"/>
      <c r="AH2825" s="46"/>
      <c r="AI2825" s="46"/>
      <c r="AJ2825" s="46"/>
    </row>
    <row r="2826" spans="1:3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  <c r="AA2826" s="46"/>
      <c r="AB2826" s="46"/>
      <c r="AC2826" s="46"/>
      <c r="AD2826" s="46"/>
      <c r="AE2826" s="46"/>
      <c r="AF2826" s="46"/>
      <c r="AG2826" s="46"/>
      <c r="AH2826" s="46"/>
      <c r="AI2826" s="46"/>
      <c r="AJ2826" s="46"/>
    </row>
    <row r="2827" spans="1:3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  <c r="AA2827" s="46"/>
      <c r="AB2827" s="46"/>
      <c r="AC2827" s="46"/>
      <c r="AD2827" s="46"/>
      <c r="AE2827" s="46"/>
      <c r="AF2827" s="46"/>
      <c r="AG2827" s="46"/>
      <c r="AH2827" s="46"/>
      <c r="AI2827" s="46"/>
      <c r="AJ2827" s="46"/>
    </row>
    <row r="2828" spans="1:3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  <c r="AA2828" s="46"/>
      <c r="AB2828" s="46"/>
      <c r="AC2828" s="46"/>
      <c r="AD2828" s="46"/>
      <c r="AE2828" s="46"/>
      <c r="AF2828" s="46"/>
      <c r="AG2828" s="46"/>
      <c r="AH2828" s="46"/>
      <c r="AI2828" s="46"/>
      <c r="AJ2828" s="46"/>
    </row>
    <row r="2829" spans="1:3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  <c r="AA2829" s="46"/>
      <c r="AB2829" s="46"/>
      <c r="AC2829" s="46"/>
      <c r="AD2829" s="46"/>
      <c r="AE2829" s="46"/>
      <c r="AF2829" s="46"/>
      <c r="AG2829" s="46"/>
      <c r="AH2829" s="46"/>
      <c r="AI2829" s="46"/>
      <c r="AJ2829" s="46"/>
    </row>
    <row r="2830" spans="1:3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  <c r="AA2830" s="46"/>
      <c r="AB2830" s="46"/>
      <c r="AC2830" s="46"/>
      <c r="AD2830" s="46"/>
      <c r="AE2830" s="46"/>
      <c r="AF2830" s="46"/>
      <c r="AG2830" s="46"/>
      <c r="AH2830" s="46"/>
      <c r="AI2830" s="46"/>
      <c r="AJ2830" s="46"/>
    </row>
    <row r="2831" spans="1:3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  <c r="AA2831" s="46"/>
      <c r="AB2831" s="46"/>
      <c r="AC2831" s="46"/>
      <c r="AD2831" s="46"/>
      <c r="AE2831" s="46"/>
      <c r="AF2831" s="46"/>
      <c r="AG2831" s="46"/>
      <c r="AH2831" s="46"/>
      <c r="AI2831" s="46"/>
      <c r="AJ2831" s="46"/>
    </row>
    <row r="2832" spans="1:3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  <c r="AA2832" s="46"/>
      <c r="AB2832" s="46"/>
      <c r="AC2832" s="46"/>
      <c r="AD2832" s="46"/>
      <c r="AE2832" s="46"/>
      <c r="AF2832" s="46"/>
      <c r="AG2832" s="46"/>
      <c r="AH2832" s="46"/>
      <c r="AI2832" s="46"/>
      <c r="AJ2832" s="46"/>
    </row>
    <row r="2833" spans="1:3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  <c r="AA2833" s="46"/>
      <c r="AB2833" s="46"/>
      <c r="AC2833" s="46"/>
      <c r="AD2833" s="46"/>
      <c r="AE2833" s="46"/>
      <c r="AF2833" s="46"/>
      <c r="AG2833" s="46"/>
      <c r="AH2833" s="46"/>
      <c r="AI2833" s="46"/>
      <c r="AJ2833" s="46"/>
    </row>
    <row r="2834" spans="1:3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  <c r="AA2834" s="46"/>
      <c r="AB2834" s="46"/>
      <c r="AC2834" s="46"/>
      <c r="AD2834" s="46"/>
      <c r="AE2834" s="46"/>
      <c r="AF2834" s="46"/>
      <c r="AG2834" s="46"/>
      <c r="AH2834" s="46"/>
      <c r="AI2834" s="46"/>
      <c r="AJ2834" s="46"/>
    </row>
    <row r="2835" spans="1:3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  <c r="AA2835" s="46"/>
      <c r="AB2835" s="46"/>
      <c r="AC2835" s="46"/>
      <c r="AD2835" s="46"/>
      <c r="AE2835" s="46"/>
      <c r="AF2835" s="46"/>
      <c r="AG2835" s="46"/>
      <c r="AH2835" s="46"/>
      <c r="AI2835" s="46"/>
      <c r="AJ2835" s="46"/>
    </row>
    <row r="2836" spans="1:3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  <c r="AA2836" s="46"/>
      <c r="AB2836" s="46"/>
      <c r="AC2836" s="46"/>
      <c r="AD2836" s="46"/>
      <c r="AE2836" s="46"/>
      <c r="AF2836" s="46"/>
      <c r="AG2836" s="46"/>
      <c r="AH2836" s="46"/>
      <c r="AI2836" s="46"/>
      <c r="AJ2836" s="46"/>
    </row>
    <row r="2837" spans="1:3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  <c r="AA2837" s="46"/>
      <c r="AB2837" s="46"/>
      <c r="AC2837" s="46"/>
      <c r="AD2837" s="46"/>
      <c r="AE2837" s="46"/>
      <c r="AF2837" s="46"/>
      <c r="AG2837" s="46"/>
      <c r="AH2837" s="46"/>
      <c r="AI2837" s="46"/>
      <c r="AJ2837" s="46"/>
    </row>
    <row r="2838" spans="1:3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  <c r="AA2838" s="46"/>
      <c r="AB2838" s="46"/>
      <c r="AC2838" s="46"/>
      <c r="AD2838" s="46"/>
      <c r="AE2838" s="46"/>
      <c r="AF2838" s="46"/>
      <c r="AG2838" s="46"/>
      <c r="AH2838" s="46"/>
      <c r="AI2838" s="46"/>
      <c r="AJ2838" s="46"/>
    </row>
    <row r="2839" spans="1:3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  <c r="AA2839" s="46"/>
      <c r="AB2839" s="46"/>
      <c r="AC2839" s="46"/>
      <c r="AD2839" s="46"/>
      <c r="AE2839" s="46"/>
      <c r="AF2839" s="46"/>
      <c r="AG2839" s="46"/>
      <c r="AH2839" s="46"/>
      <c r="AI2839" s="46"/>
      <c r="AJ2839" s="46"/>
    </row>
    <row r="2840" spans="1:3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  <c r="AA2840" s="46"/>
      <c r="AB2840" s="46"/>
      <c r="AC2840" s="46"/>
      <c r="AD2840" s="46"/>
      <c r="AE2840" s="46"/>
      <c r="AF2840" s="46"/>
      <c r="AG2840" s="46"/>
      <c r="AH2840" s="46"/>
      <c r="AI2840" s="46"/>
      <c r="AJ2840" s="46"/>
    </row>
    <row r="2841" spans="1:3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  <c r="AA2841" s="46"/>
      <c r="AB2841" s="46"/>
      <c r="AC2841" s="46"/>
      <c r="AD2841" s="46"/>
      <c r="AE2841" s="46"/>
      <c r="AF2841" s="46"/>
      <c r="AG2841" s="46"/>
      <c r="AH2841" s="46"/>
      <c r="AI2841" s="46"/>
      <c r="AJ2841" s="46"/>
    </row>
    <row r="2842" spans="1:3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  <c r="AA2842" s="46"/>
      <c r="AB2842" s="46"/>
      <c r="AC2842" s="46"/>
      <c r="AD2842" s="46"/>
      <c r="AE2842" s="46"/>
      <c r="AF2842" s="46"/>
      <c r="AG2842" s="46"/>
      <c r="AH2842" s="46"/>
      <c r="AI2842" s="46"/>
      <c r="AJ2842" s="46"/>
    </row>
    <row r="2843" spans="1:3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  <c r="AA2843" s="46"/>
      <c r="AB2843" s="46"/>
      <c r="AC2843" s="46"/>
      <c r="AD2843" s="46"/>
      <c r="AE2843" s="46"/>
      <c r="AF2843" s="46"/>
      <c r="AG2843" s="46"/>
      <c r="AH2843" s="46"/>
      <c r="AI2843" s="46"/>
      <c r="AJ2843" s="46"/>
    </row>
    <row r="2844" spans="1:3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  <c r="AA2844" s="46"/>
      <c r="AB2844" s="46"/>
      <c r="AC2844" s="46"/>
      <c r="AD2844" s="46"/>
      <c r="AE2844" s="46"/>
      <c r="AF2844" s="46"/>
      <c r="AG2844" s="46"/>
      <c r="AH2844" s="46"/>
      <c r="AI2844" s="46"/>
      <c r="AJ2844" s="46"/>
    </row>
    <row r="2845" spans="1:3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  <c r="AA2845" s="46"/>
      <c r="AB2845" s="46"/>
      <c r="AC2845" s="46"/>
      <c r="AD2845" s="46"/>
      <c r="AE2845" s="46"/>
      <c r="AF2845" s="46"/>
      <c r="AG2845" s="46"/>
      <c r="AH2845" s="46"/>
      <c r="AI2845" s="46"/>
      <c r="AJ2845" s="46"/>
    </row>
    <row r="2846" spans="1:3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  <c r="AA2846" s="46"/>
      <c r="AB2846" s="46"/>
      <c r="AC2846" s="46"/>
      <c r="AD2846" s="46"/>
      <c r="AE2846" s="46"/>
      <c r="AF2846" s="46"/>
      <c r="AG2846" s="46"/>
      <c r="AH2846" s="46"/>
      <c r="AI2846" s="46"/>
      <c r="AJ2846" s="46"/>
    </row>
    <row r="2847" spans="1:3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  <c r="AA2847" s="46"/>
      <c r="AB2847" s="46"/>
      <c r="AC2847" s="46"/>
      <c r="AD2847" s="46"/>
      <c r="AE2847" s="46"/>
      <c r="AF2847" s="46"/>
      <c r="AG2847" s="46"/>
      <c r="AH2847" s="46"/>
      <c r="AI2847" s="46"/>
      <c r="AJ2847" s="46"/>
    </row>
    <row r="2848" spans="1:3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  <c r="AA2848" s="46"/>
      <c r="AB2848" s="46"/>
      <c r="AC2848" s="46"/>
      <c r="AD2848" s="46"/>
      <c r="AE2848" s="46"/>
      <c r="AF2848" s="46"/>
      <c r="AG2848" s="46"/>
      <c r="AH2848" s="46"/>
      <c r="AI2848" s="46"/>
      <c r="AJ2848" s="46"/>
    </row>
    <row r="2849" spans="1:3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  <c r="AA2849" s="46"/>
      <c r="AB2849" s="46"/>
      <c r="AC2849" s="46"/>
      <c r="AD2849" s="46"/>
      <c r="AE2849" s="46"/>
      <c r="AF2849" s="46"/>
      <c r="AG2849" s="46"/>
      <c r="AH2849" s="46"/>
      <c r="AI2849" s="46"/>
      <c r="AJ2849" s="46"/>
    </row>
    <row r="2850" spans="1:3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  <c r="AA2850" s="46"/>
      <c r="AB2850" s="46"/>
      <c r="AC2850" s="46"/>
      <c r="AD2850" s="46"/>
      <c r="AE2850" s="46"/>
      <c r="AF2850" s="46"/>
      <c r="AG2850" s="46"/>
      <c r="AH2850" s="46"/>
      <c r="AI2850" s="46"/>
      <c r="AJ2850" s="46"/>
    </row>
    <row r="2851" spans="1:3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  <c r="AA2851" s="46"/>
      <c r="AB2851" s="46"/>
      <c r="AC2851" s="46"/>
      <c r="AD2851" s="46"/>
      <c r="AE2851" s="46"/>
      <c r="AF2851" s="46"/>
      <c r="AG2851" s="46"/>
      <c r="AH2851" s="46"/>
      <c r="AI2851" s="46"/>
      <c r="AJ2851" s="46"/>
    </row>
    <row r="2852" spans="1:3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  <c r="AA2852" s="46"/>
      <c r="AB2852" s="46"/>
      <c r="AC2852" s="46"/>
      <c r="AD2852" s="46"/>
      <c r="AE2852" s="46"/>
      <c r="AF2852" s="46"/>
      <c r="AG2852" s="46"/>
      <c r="AH2852" s="46"/>
      <c r="AI2852" s="46"/>
      <c r="AJ2852" s="46"/>
    </row>
    <row r="2853" spans="1:3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  <c r="AA2853" s="46"/>
      <c r="AB2853" s="46"/>
      <c r="AC2853" s="46"/>
      <c r="AD2853" s="46"/>
      <c r="AE2853" s="46"/>
      <c r="AF2853" s="46"/>
      <c r="AG2853" s="46"/>
      <c r="AH2853" s="46"/>
      <c r="AI2853" s="46"/>
      <c r="AJ2853" s="46"/>
    </row>
    <row r="2854" spans="1:3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  <c r="AA2854" s="46"/>
      <c r="AB2854" s="46"/>
      <c r="AC2854" s="46"/>
      <c r="AD2854" s="46"/>
      <c r="AE2854" s="46"/>
      <c r="AF2854" s="46"/>
      <c r="AG2854" s="46"/>
      <c r="AH2854" s="46"/>
      <c r="AI2854" s="46"/>
      <c r="AJ2854" s="46"/>
    </row>
    <row r="2855" spans="1:3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  <c r="AA2855" s="46"/>
      <c r="AB2855" s="46"/>
      <c r="AC2855" s="46"/>
      <c r="AD2855" s="46"/>
      <c r="AE2855" s="46"/>
      <c r="AF2855" s="46"/>
      <c r="AG2855" s="46"/>
      <c r="AH2855" s="46"/>
      <c r="AI2855" s="46"/>
      <c r="AJ2855" s="46"/>
    </row>
    <row r="2856" spans="1:3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  <c r="AA2856" s="46"/>
      <c r="AB2856" s="46"/>
      <c r="AC2856" s="46"/>
      <c r="AD2856" s="46"/>
      <c r="AE2856" s="46"/>
      <c r="AF2856" s="46"/>
      <c r="AG2856" s="46"/>
      <c r="AH2856" s="46"/>
      <c r="AI2856" s="46"/>
      <c r="AJ2856" s="46"/>
    </row>
    <row r="2857" spans="1:3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  <c r="AA2857" s="46"/>
      <c r="AB2857" s="46"/>
      <c r="AC2857" s="46"/>
      <c r="AD2857" s="46"/>
      <c r="AE2857" s="46"/>
      <c r="AF2857" s="46"/>
      <c r="AG2857" s="46"/>
      <c r="AH2857" s="46"/>
      <c r="AI2857" s="46"/>
      <c r="AJ2857" s="46"/>
    </row>
    <row r="2858" spans="1:3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  <c r="AA2858" s="46"/>
      <c r="AB2858" s="46"/>
      <c r="AC2858" s="46"/>
      <c r="AD2858" s="46"/>
      <c r="AE2858" s="46"/>
      <c r="AF2858" s="46"/>
      <c r="AG2858" s="46"/>
      <c r="AH2858" s="46"/>
      <c r="AI2858" s="46"/>
      <c r="AJ2858" s="46"/>
    </row>
    <row r="2859" spans="1:3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  <c r="AA2859" s="46"/>
      <c r="AB2859" s="46"/>
      <c r="AC2859" s="46"/>
      <c r="AD2859" s="46"/>
      <c r="AE2859" s="46"/>
      <c r="AF2859" s="46"/>
      <c r="AG2859" s="46"/>
      <c r="AH2859" s="46"/>
      <c r="AI2859" s="46"/>
      <c r="AJ2859" s="46"/>
    </row>
    <row r="2860" spans="1:3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  <c r="AA2860" s="46"/>
      <c r="AB2860" s="46"/>
      <c r="AC2860" s="46"/>
      <c r="AD2860" s="46"/>
      <c r="AE2860" s="46"/>
      <c r="AF2860" s="46"/>
      <c r="AG2860" s="46"/>
      <c r="AH2860" s="46"/>
      <c r="AI2860" s="46"/>
      <c r="AJ2860" s="46"/>
    </row>
    <row r="2861" spans="1:3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  <c r="AA2861" s="46"/>
      <c r="AB2861" s="46"/>
      <c r="AC2861" s="46"/>
      <c r="AD2861" s="46"/>
      <c r="AE2861" s="46"/>
      <c r="AF2861" s="46"/>
      <c r="AG2861" s="46"/>
      <c r="AH2861" s="46"/>
      <c r="AI2861" s="46"/>
      <c r="AJ2861" s="46"/>
    </row>
    <row r="2862" spans="1:3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  <c r="AA2862" s="46"/>
      <c r="AB2862" s="46"/>
      <c r="AC2862" s="46"/>
      <c r="AD2862" s="46"/>
      <c r="AE2862" s="46"/>
      <c r="AF2862" s="46"/>
      <c r="AG2862" s="46"/>
      <c r="AH2862" s="46"/>
      <c r="AI2862" s="46"/>
      <c r="AJ2862" s="46"/>
    </row>
    <row r="2863" spans="1:3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  <c r="AA2863" s="46"/>
      <c r="AB2863" s="46"/>
      <c r="AC2863" s="46"/>
      <c r="AD2863" s="46"/>
      <c r="AE2863" s="46"/>
      <c r="AF2863" s="46"/>
      <c r="AG2863" s="46"/>
      <c r="AH2863" s="46"/>
      <c r="AI2863" s="46"/>
      <c r="AJ2863" s="46"/>
    </row>
    <row r="2864" spans="1:3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  <c r="AA2864" s="46"/>
      <c r="AB2864" s="46"/>
      <c r="AC2864" s="46"/>
      <c r="AD2864" s="46"/>
      <c r="AE2864" s="46"/>
      <c r="AF2864" s="46"/>
      <c r="AG2864" s="46"/>
      <c r="AH2864" s="46"/>
      <c r="AI2864" s="46"/>
      <c r="AJ2864" s="46"/>
    </row>
    <row r="2865" spans="1:3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  <c r="AA2865" s="46"/>
      <c r="AB2865" s="46"/>
      <c r="AC2865" s="46"/>
      <c r="AD2865" s="46"/>
      <c r="AE2865" s="46"/>
      <c r="AF2865" s="46"/>
      <c r="AG2865" s="46"/>
      <c r="AH2865" s="46"/>
      <c r="AI2865" s="46"/>
      <c r="AJ2865" s="46"/>
    </row>
    <row r="2866" spans="1:3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  <c r="AA2866" s="46"/>
      <c r="AB2866" s="46"/>
      <c r="AC2866" s="46"/>
      <c r="AD2866" s="46"/>
      <c r="AE2866" s="46"/>
      <c r="AF2866" s="46"/>
      <c r="AG2866" s="46"/>
      <c r="AH2866" s="46"/>
      <c r="AI2866" s="46"/>
      <c r="AJ2866" s="46"/>
    </row>
    <row r="2867" spans="1:3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  <c r="AA2867" s="46"/>
      <c r="AB2867" s="46"/>
      <c r="AC2867" s="46"/>
      <c r="AD2867" s="46"/>
      <c r="AE2867" s="46"/>
      <c r="AF2867" s="46"/>
      <c r="AG2867" s="46"/>
      <c r="AH2867" s="46"/>
      <c r="AI2867" s="46"/>
      <c r="AJ2867" s="46"/>
    </row>
    <row r="2868" spans="1:3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  <c r="AA2868" s="46"/>
      <c r="AB2868" s="46"/>
      <c r="AC2868" s="46"/>
      <c r="AD2868" s="46"/>
      <c r="AE2868" s="46"/>
      <c r="AF2868" s="46"/>
      <c r="AG2868" s="46"/>
      <c r="AH2868" s="46"/>
      <c r="AI2868" s="46"/>
      <c r="AJ2868" s="46"/>
    </row>
    <row r="2869" spans="1:3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  <c r="AA2869" s="46"/>
      <c r="AB2869" s="46"/>
      <c r="AC2869" s="46"/>
      <c r="AD2869" s="46"/>
      <c r="AE2869" s="46"/>
      <c r="AF2869" s="46"/>
      <c r="AG2869" s="46"/>
      <c r="AH2869" s="46"/>
      <c r="AI2869" s="46"/>
      <c r="AJ2869" s="46"/>
    </row>
    <row r="2870" spans="1:3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  <c r="AA2870" s="46"/>
      <c r="AB2870" s="46"/>
      <c r="AC2870" s="46"/>
      <c r="AD2870" s="46"/>
      <c r="AE2870" s="46"/>
      <c r="AF2870" s="46"/>
      <c r="AG2870" s="46"/>
      <c r="AH2870" s="46"/>
      <c r="AI2870" s="46"/>
      <c r="AJ2870" s="46"/>
    </row>
    <row r="2871" spans="1:3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  <c r="AA2871" s="46"/>
      <c r="AB2871" s="46"/>
      <c r="AC2871" s="46"/>
      <c r="AD2871" s="46"/>
      <c r="AE2871" s="46"/>
      <c r="AF2871" s="46"/>
      <c r="AG2871" s="46"/>
      <c r="AH2871" s="46"/>
      <c r="AI2871" s="46"/>
      <c r="AJ2871" s="46"/>
    </row>
    <row r="2872" spans="1:3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  <c r="AA2872" s="46"/>
      <c r="AB2872" s="46"/>
      <c r="AC2872" s="46"/>
      <c r="AD2872" s="46"/>
      <c r="AE2872" s="46"/>
      <c r="AF2872" s="46"/>
      <c r="AG2872" s="46"/>
      <c r="AH2872" s="46"/>
      <c r="AI2872" s="46"/>
      <c r="AJ2872" s="46"/>
    </row>
    <row r="2873" spans="1:3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  <c r="AA2873" s="46"/>
      <c r="AB2873" s="46"/>
      <c r="AC2873" s="46"/>
      <c r="AD2873" s="46"/>
      <c r="AE2873" s="46"/>
      <c r="AF2873" s="46"/>
      <c r="AG2873" s="46"/>
      <c r="AH2873" s="46"/>
      <c r="AI2873" s="46"/>
      <c r="AJ2873" s="46"/>
    </row>
    <row r="2874" spans="1:3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  <c r="AA2874" s="46"/>
      <c r="AB2874" s="46"/>
      <c r="AC2874" s="46"/>
      <c r="AD2874" s="46"/>
      <c r="AE2874" s="46"/>
      <c r="AF2874" s="46"/>
      <c r="AG2874" s="46"/>
      <c r="AH2874" s="46"/>
      <c r="AI2874" s="46"/>
      <c r="AJ2874" s="46"/>
    </row>
    <row r="2875" spans="1:3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  <c r="AA2875" s="46"/>
      <c r="AB2875" s="46"/>
      <c r="AC2875" s="46"/>
      <c r="AD2875" s="46"/>
      <c r="AE2875" s="46"/>
      <c r="AF2875" s="46"/>
      <c r="AG2875" s="46"/>
      <c r="AH2875" s="46"/>
      <c r="AI2875" s="46"/>
      <c r="AJ2875" s="46"/>
    </row>
    <row r="2876" spans="1:3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  <c r="AA2876" s="46"/>
      <c r="AB2876" s="46"/>
      <c r="AC2876" s="46"/>
      <c r="AD2876" s="46"/>
      <c r="AE2876" s="46"/>
      <c r="AF2876" s="46"/>
      <c r="AG2876" s="46"/>
      <c r="AH2876" s="46"/>
      <c r="AI2876" s="46"/>
      <c r="AJ2876" s="46"/>
    </row>
    <row r="2877" spans="1:3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  <c r="AA2877" s="46"/>
      <c r="AB2877" s="46"/>
      <c r="AC2877" s="46"/>
      <c r="AD2877" s="46"/>
      <c r="AE2877" s="46"/>
      <c r="AF2877" s="46"/>
      <c r="AG2877" s="46"/>
      <c r="AH2877" s="46"/>
      <c r="AI2877" s="46"/>
      <c r="AJ2877" s="46"/>
    </row>
    <row r="2878" spans="1:3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  <c r="AA2878" s="46"/>
      <c r="AB2878" s="46"/>
      <c r="AC2878" s="46"/>
      <c r="AD2878" s="46"/>
      <c r="AE2878" s="46"/>
      <c r="AF2878" s="46"/>
      <c r="AG2878" s="46"/>
      <c r="AH2878" s="46"/>
      <c r="AI2878" s="46"/>
      <c r="AJ2878" s="46"/>
    </row>
    <row r="2879" spans="1:3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  <c r="AA2879" s="46"/>
      <c r="AB2879" s="46"/>
      <c r="AC2879" s="46"/>
      <c r="AD2879" s="46"/>
      <c r="AE2879" s="46"/>
      <c r="AF2879" s="46"/>
      <c r="AG2879" s="46"/>
      <c r="AH2879" s="46"/>
      <c r="AI2879" s="46"/>
      <c r="AJ2879" s="46"/>
    </row>
    <row r="2880" spans="1:3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  <c r="AA2880" s="46"/>
      <c r="AB2880" s="46"/>
      <c r="AC2880" s="46"/>
      <c r="AD2880" s="46"/>
      <c r="AE2880" s="46"/>
      <c r="AF2880" s="46"/>
      <c r="AG2880" s="46"/>
      <c r="AH2880" s="46"/>
      <c r="AI2880" s="46"/>
      <c r="AJ2880" s="46"/>
    </row>
    <row r="2881" spans="1:3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  <c r="AA2881" s="46"/>
      <c r="AB2881" s="46"/>
      <c r="AC2881" s="46"/>
      <c r="AD2881" s="46"/>
      <c r="AE2881" s="46"/>
      <c r="AF2881" s="46"/>
      <c r="AG2881" s="46"/>
      <c r="AH2881" s="46"/>
      <c r="AI2881" s="46"/>
      <c r="AJ2881" s="46"/>
    </row>
    <row r="2882" spans="1:3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  <c r="AA2882" s="46"/>
      <c r="AB2882" s="46"/>
      <c r="AC2882" s="46"/>
      <c r="AD2882" s="46"/>
      <c r="AE2882" s="46"/>
      <c r="AF2882" s="46"/>
      <c r="AG2882" s="46"/>
      <c r="AH2882" s="46"/>
      <c r="AI2882" s="46"/>
      <c r="AJ2882" s="46"/>
    </row>
    <row r="2883" spans="1:3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  <c r="AA2883" s="46"/>
      <c r="AB2883" s="46"/>
      <c r="AC2883" s="46"/>
      <c r="AD2883" s="46"/>
      <c r="AE2883" s="46"/>
      <c r="AF2883" s="46"/>
      <c r="AG2883" s="46"/>
      <c r="AH2883" s="46"/>
      <c r="AI2883" s="46"/>
      <c r="AJ2883" s="46"/>
    </row>
    <row r="2884" spans="1:3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  <c r="AA2884" s="46"/>
      <c r="AB2884" s="46"/>
      <c r="AC2884" s="46"/>
      <c r="AD2884" s="46"/>
      <c r="AE2884" s="46"/>
      <c r="AF2884" s="46"/>
      <c r="AG2884" s="46"/>
      <c r="AH2884" s="46"/>
      <c r="AI2884" s="46"/>
      <c r="AJ2884" s="46"/>
    </row>
    <row r="2885" spans="1:3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  <c r="AA2885" s="46"/>
      <c r="AB2885" s="46"/>
      <c r="AC2885" s="46"/>
      <c r="AD2885" s="46"/>
      <c r="AE2885" s="46"/>
      <c r="AF2885" s="46"/>
      <c r="AG2885" s="46"/>
      <c r="AH2885" s="46"/>
      <c r="AI2885" s="46"/>
      <c r="AJ2885" s="46"/>
    </row>
    <row r="2886" spans="1:3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  <c r="AA2886" s="46"/>
      <c r="AB2886" s="46"/>
      <c r="AC2886" s="46"/>
      <c r="AD2886" s="46"/>
      <c r="AE2886" s="46"/>
      <c r="AF2886" s="46"/>
      <c r="AG2886" s="46"/>
      <c r="AH2886" s="46"/>
      <c r="AI2886" s="46"/>
      <c r="AJ2886" s="46"/>
    </row>
    <row r="2887" spans="1:3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  <c r="AA2887" s="46"/>
      <c r="AB2887" s="46"/>
      <c r="AC2887" s="46"/>
      <c r="AD2887" s="46"/>
      <c r="AE2887" s="46"/>
      <c r="AF2887" s="46"/>
      <c r="AG2887" s="46"/>
      <c r="AH2887" s="46"/>
      <c r="AI2887" s="46"/>
      <c r="AJ2887" s="46"/>
    </row>
    <row r="2888" spans="1:3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  <c r="AA2888" s="46"/>
      <c r="AB2888" s="46"/>
      <c r="AC2888" s="46"/>
      <c r="AD2888" s="46"/>
      <c r="AE2888" s="46"/>
      <c r="AF2888" s="46"/>
      <c r="AG2888" s="46"/>
      <c r="AH2888" s="46"/>
      <c r="AI2888" s="46"/>
      <c r="AJ2888" s="46"/>
    </row>
    <row r="2889" spans="1:3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  <c r="AA2889" s="46"/>
      <c r="AB2889" s="46"/>
      <c r="AC2889" s="46"/>
      <c r="AD2889" s="46"/>
      <c r="AE2889" s="46"/>
      <c r="AF2889" s="46"/>
      <c r="AG2889" s="46"/>
      <c r="AH2889" s="46"/>
      <c r="AI2889" s="46"/>
      <c r="AJ2889" s="46"/>
    </row>
    <row r="2890" spans="1:3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  <c r="AA2890" s="46"/>
      <c r="AB2890" s="46"/>
      <c r="AC2890" s="46"/>
      <c r="AD2890" s="46"/>
      <c r="AE2890" s="46"/>
      <c r="AF2890" s="46"/>
      <c r="AG2890" s="46"/>
      <c r="AH2890" s="46"/>
      <c r="AI2890" s="46"/>
      <c r="AJ2890" s="46"/>
    </row>
    <row r="2891" spans="1:3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  <c r="AA2891" s="46"/>
      <c r="AB2891" s="46"/>
      <c r="AC2891" s="46"/>
      <c r="AD2891" s="46"/>
      <c r="AE2891" s="46"/>
      <c r="AF2891" s="46"/>
      <c r="AG2891" s="46"/>
      <c r="AH2891" s="46"/>
      <c r="AI2891" s="46"/>
      <c r="AJ2891" s="46"/>
    </row>
    <row r="2892" spans="1:3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  <c r="AA2892" s="46"/>
      <c r="AB2892" s="46"/>
      <c r="AC2892" s="46"/>
      <c r="AD2892" s="46"/>
      <c r="AE2892" s="46"/>
      <c r="AF2892" s="46"/>
      <c r="AG2892" s="46"/>
      <c r="AH2892" s="46"/>
      <c r="AI2892" s="46"/>
      <c r="AJ2892" s="46"/>
    </row>
    <row r="2893" spans="1:3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  <c r="AA2893" s="46"/>
      <c r="AB2893" s="46"/>
      <c r="AC2893" s="46"/>
      <c r="AD2893" s="46"/>
      <c r="AE2893" s="46"/>
      <c r="AF2893" s="46"/>
      <c r="AG2893" s="46"/>
      <c r="AH2893" s="46"/>
      <c r="AI2893" s="46"/>
      <c r="AJ2893" s="46"/>
    </row>
    <row r="2894" spans="1:3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  <c r="AA2894" s="46"/>
      <c r="AB2894" s="46"/>
      <c r="AC2894" s="46"/>
      <c r="AD2894" s="46"/>
      <c r="AE2894" s="46"/>
      <c r="AF2894" s="46"/>
      <c r="AG2894" s="46"/>
      <c r="AH2894" s="46"/>
      <c r="AI2894" s="46"/>
      <c r="AJ2894" s="46"/>
    </row>
    <row r="2895" spans="1:3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  <c r="AA2895" s="46"/>
      <c r="AB2895" s="46"/>
      <c r="AC2895" s="46"/>
      <c r="AD2895" s="46"/>
      <c r="AE2895" s="46"/>
      <c r="AF2895" s="46"/>
      <c r="AG2895" s="46"/>
      <c r="AH2895" s="46"/>
      <c r="AI2895" s="46"/>
      <c r="AJ2895" s="46"/>
    </row>
    <row r="2896" spans="1:3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  <c r="AA2896" s="46"/>
      <c r="AB2896" s="46"/>
      <c r="AC2896" s="46"/>
      <c r="AD2896" s="46"/>
      <c r="AE2896" s="46"/>
      <c r="AF2896" s="46"/>
      <c r="AG2896" s="46"/>
      <c r="AH2896" s="46"/>
      <c r="AI2896" s="46"/>
      <c r="AJ2896" s="46"/>
    </row>
    <row r="2897" spans="1:3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  <c r="AA2897" s="46"/>
      <c r="AB2897" s="46"/>
      <c r="AC2897" s="46"/>
      <c r="AD2897" s="46"/>
      <c r="AE2897" s="46"/>
      <c r="AF2897" s="46"/>
      <c r="AG2897" s="46"/>
      <c r="AH2897" s="46"/>
      <c r="AI2897" s="46"/>
      <c r="AJ2897" s="46"/>
    </row>
    <row r="2898" spans="1:3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  <c r="AA2898" s="46"/>
      <c r="AB2898" s="46"/>
      <c r="AC2898" s="46"/>
      <c r="AD2898" s="46"/>
      <c r="AE2898" s="46"/>
      <c r="AF2898" s="46"/>
      <c r="AG2898" s="46"/>
      <c r="AH2898" s="46"/>
      <c r="AI2898" s="46"/>
      <c r="AJ2898" s="46"/>
    </row>
    <row r="2899" spans="1:3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  <c r="AA2899" s="46"/>
      <c r="AB2899" s="46"/>
      <c r="AC2899" s="46"/>
      <c r="AD2899" s="46"/>
      <c r="AE2899" s="46"/>
      <c r="AF2899" s="46"/>
      <c r="AG2899" s="46"/>
      <c r="AH2899" s="46"/>
      <c r="AI2899" s="46"/>
      <c r="AJ2899" s="46"/>
    </row>
    <row r="2900" spans="1:3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  <c r="AA2900" s="46"/>
      <c r="AB2900" s="46"/>
      <c r="AC2900" s="46"/>
      <c r="AD2900" s="46"/>
      <c r="AE2900" s="46"/>
      <c r="AF2900" s="46"/>
      <c r="AG2900" s="46"/>
      <c r="AH2900" s="46"/>
      <c r="AI2900" s="46"/>
      <c r="AJ2900" s="46"/>
    </row>
    <row r="2901" spans="1:3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  <c r="AA2901" s="46"/>
      <c r="AB2901" s="46"/>
      <c r="AC2901" s="46"/>
      <c r="AD2901" s="46"/>
      <c r="AE2901" s="46"/>
      <c r="AF2901" s="46"/>
      <c r="AG2901" s="46"/>
      <c r="AH2901" s="46"/>
      <c r="AI2901" s="46"/>
      <c r="AJ2901" s="46"/>
    </row>
    <row r="2902" spans="1:3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  <c r="AA2902" s="46"/>
      <c r="AB2902" s="46"/>
      <c r="AC2902" s="46"/>
      <c r="AD2902" s="46"/>
      <c r="AE2902" s="46"/>
      <c r="AF2902" s="46"/>
      <c r="AG2902" s="46"/>
      <c r="AH2902" s="46"/>
      <c r="AI2902" s="46"/>
      <c r="AJ2902" s="46"/>
    </row>
    <row r="2903" spans="1:3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  <c r="AA2903" s="46"/>
      <c r="AB2903" s="46"/>
      <c r="AC2903" s="46"/>
      <c r="AD2903" s="46"/>
      <c r="AE2903" s="46"/>
      <c r="AF2903" s="46"/>
      <c r="AG2903" s="46"/>
      <c r="AH2903" s="46"/>
      <c r="AI2903" s="46"/>
      <c r="AJ2903" s="46"/>
    </row>
    <row r="2904" spans="1:3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  <c r="AA2904" s="46"/>
      <c r="AB2904" s="46"/>
      <c r="AC2904" s="46"/>
      <c r="AD2904" s="46"/>
      <c r="AE2904" s="46"/>
      <c r="AF2904" s="46"/>
      <c r="AG2904" s="46"/>
      <c r="AH2904" s="46"/>
      <c r="AI2904" s="46"/>
      <c r="AJ2904" s="46"/>
    </row>
    <row r="2905" spans="1:3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  <c r="AA2905" s="46"/>
      <c r="AB2905" s="46"/>
      <c r="AC2905" s="46"/>
      <c r="AD2905" s="46"/>
      <c r="AE2905" s="46"/>
      <c r="AF2905" s="46"/>
      <c r="AG2905" s="46"/>
      <c r="AH2905" s="46"/>
      <c r="AI2905" s="46"/>
      <c r="AJ2905" s="46"/>
    </row>
    <row r="2906" spans="1:3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  <c r="AA2906" s="46"/>
      <c r="AB2906" s="46"/>
      <c r="AC2906" s="46"/>
      <c r="AD2906" s="46"/>
      <c r="AE2906" s="46"/>
      <c r="AF2906" s="46"/>
      <c r="AG2906" s="46"/>
      <c r="AH2906" s="46"/>
      <c r="AI2906" s="46"/>
      <c r="AJ2906" s="46"/>
    </row>
    <row r="2907" spans="1:3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  <c r="AA2907" s="46"/>
      <c r="AB2907" s="46"/>
      <c r="AC2907" s="46"/>
      <c r="AD2907" s="46"/>
      <c r="AE2907" s="46"/>
      <c r="AF2907" s="46"/>
      <c r="AG2907" s="46"/>
      <c r="AH2907" s="46"/>
      <c r="AI2907" s="46"/>
      <c r="AJ2907" s="46"/>
    </row>
    <row r="2908" spans="1:3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  <c r="AA2908" s="46"/>
      <c r="AB2908" s="46"/>
      <c r="AC2908" s="46"/>
      <c r="AD2908" s="46"/>
      <c r="AE2908" s="46"/>
      <c r="AF2908" s="46"/>
      <c r="AG2908" s="46"/>
      <c r="AH2908" s="46"/>
      <c r="AI2908" s="46"/>
      <c r="AJ2908" s="46"/>
    </row>
    <row r="2909" spans="1:3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  <c r="AA2909" s="46"/>
      <c r="AB2909" s="46"/>
      <c r="AC2909" s="46"/>
      <c r="AD2909" s="46"/>
      <c r="AE2909" s="46"/>
      <c r="AF2909" s="46"/>
      <c r="AG2909" s="46"/>
      <c r="AH2909" s="46"/>
      <c r="AI2909" s="46"/>
      <c r="AJ2909" s="46"/>
    </row>
    <row r="2910" spans="1:3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  <c r="AA2910" s="46"/>
      <c r="AB2910" s="46"/>
      <c r="AC2910" s="46"/>
      <c r="AD2910" s="46"/>
      <c r="AE2910" s="46"/>
      <c r="AF2910" s="46"/>
      <c r="AG2910" s="46"/>
      <c r="AH2910" s="46"/>
      <c r="AI2910" s="46"/>
      <c r="AJ2910" s="46"/>
    </row>
    <row r="2911" spans="1:3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  <c r="AA2911" s="46"/>
      <c r="AB2911" s="46"/>
      <c r="AC2911" s="46"/>
      <c r="AD2911" s="46"/>
      <c r="AE2911" s="46"/>
      <c r="AF2911" s="46"/>
      <c r="AG2911" s="46"/>
      <c r="AH2911" s="46"/>
      <c r="AI2911" s="46"/>
      <c r="AJ2911" s="46"/>
    </row>
    <row r="2912" spans="1:3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  <c r="AA2912" s="46"/>
      <c r="AB2912" s="46"/>
      <c r="AC2912" s="46"/>
      <c r="AD2912" s="46"/>
      <c r="AE2912" s="46"/>
      <c r="AF2912" s="46"/>
      <c r="AG2912" s="46"/>
      <c r="AH2912" s="46"/>
      <c r="AI2912" s="46"/>
      <c r="AJ2912" s="46"/>
    </row>
    <row r="2913" spans="1:3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  <c r="AA2913" s="46"/>
      <c r="AB2913" s="46"/>
      <c r="AC2913" s="46"/>
      <c r="AD2913" s="46"/>
      <c r="AE2913" s="46"/>
      <c r="AF2913" s="46"/>
      <c r="AG2913" s="46"/>
      <c r="AH2913" s="46"/>
      <c r="AI2913" s="46"/>
      <c r="AJ2913" s="46"/>
    </row>
    <row r="2914" spans="1:3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  <c r="AA2914" s="46"/>
      <c r="AB2914" s="46"/>
      <c r="AC2914" s="46"/>
      <c r="AD2914" s="46"/>
      <c r="AE2914" s="46"/>
      <c r="AF2914" s="46"/>
      <c r="AG2914" s="46"/>
      <c r="AH2914" s="46"/>
      <c r="AI2914" s="46"/>
      <c r="AJ2914" s="46"/>
    </row>
    <row r="2915" spans="1:3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  <c r="AA2915" s="46"/>
      <c r="AB2915" s="46"/>
      <c r="AC2915" s="46"/>
      <c r="AD2915" s="46"/>
      <c r="AE2915" s="46"/>
      <c r="AF2915" s="46"/>
      <c r="AG2915" s="46"/>
      <c r="AH2915" s="46"/>
      <c r="AI2915" s="46"/>
      <c r="AJ2915" s="46"/>
    </row>
    <row r="2916" spans="1:3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  <c r="AA2916" s="46"/>
      <c r="AB2916" s="46"/>
      <c r="AC2916" s="46"/>
      <c r="AD2916" s="46"/>
      <c r="AE2916" s="46"/>
      <c r="AF2916" s="46"/>
      <c r="AG2916" s="46"/>
      <c r="AH2916" s="46"/>
      <c r="AI2916" s="46"/>
      <c r="AJ2916" s="46"/>
    </row>
    <row r="2917" spans="1:3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  <c r="AA2917" s="46"/>
      <c r="AB2917" s="46"/>
      <c r="AC2917" s="46"/>
      <c r="AD2917" s="46"/>
      <c r="AE2917" s="46"/>
      <c r="AF2917" s="46"/>
      <c r="AG2917" s="46"/>
      <c r="AH2917" s="46"/>
      <c r="AI2917" s="46"/>
      <c r="AJ2917" s="46"/>
    </row>
    <row r="2918" spans="1:3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  <c r="AA2918" s="46"/>
      <c r="AB2918" s="46"/>
      <c r="AC2918" s="46"/>
      <c r="AD2918" s="46"/>
      <c r="AE2918" s="46"/>
      <c r="AF2918" s="46"/>
      <c r="AG2918" s="46"/>
      <c r="AH2918" s="46"/>
      <c r="AI2918" s="46"/>
      <c r="AJ2918" s="46"/>
    </row>
    <row r="2919" spans="1:3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  <c r="AA2919" s="46"/>
      <c r="AB2919" s="46"/>
      <c r="AC2919" s="46"/>
      <c r="AD2919" s="46"/>
      <c r="AE2919" s="46"/>
      <c r="AF2919" s="46"/>
      <c r="AG2919" s="46"/>
      <c r="AH2919" s="46"/>
      <c r="AI2919" s="46"/>
      <c r="AJ2919" s="46"/>
    </row>
    <row r="2920" spans="1:3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  <c r="AA2920" s="46"/>
      <c r="AB2920" s="46"/>
      <c r="AC2920" s="46"/>
      <c r="AD2920" s="46"/>
      <c r="AE2920" s="46"/>
      <c r="AF2920" s="46"/>
      <c r="AG2920" s="46"/>
      <c r="AH2920" s="46"/>
      <c r="AI2920" s="46"/>
      <c r="AJ2920" s="46"/>
    </row>
    <row r="2921" spans="1:3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  <c r="AA2921" s="46"/>
      <c r="AB2921" s="46"/>
      <c r="AC2921" s="46"/>
      <c r="AD2921" s="46"/>
      <c r="AE2921" s="46"/>
      <c r="AF2921" s="46"/>
      <c r="AG2921" s="46"/>
      <c r="AH2921" s="46"/>
      <c r="AI2921" s="46"/>
      <c r="AJ2921" s="46"/>
    </row>
    <row r="2922" spans="1:3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  <c r="AA2922" s="46"/>
      <c r="AB2922" s="46"/>
      <c r="AC2922" s="46"/>
      <c r="AD2922" s="46"/>
      <c r="AE2922" s="46"/>
      <c r="AF2922" s="46"/>
      <c r="AG2922" s="46"/>
      <c r="AH2922" s="46"/>
      <c r="AI2922" s="46"/>
      <c r="AJ2922" s="46"/>
    </row>
    <row r="2923" spans="1:3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  <c r="AA2923" s="46"/>
      <c r="AB2923" s="46"/>
      <c r="AC2923" s="46"/>
      <c r="AD2923" s="46"/>
      <c r="AE2923" s="46"/>
      <c r="AF2923" s="46"/>
      <c r="AG2923" s="46"/>
      <c r="AH2923" s="46"/>
      <c r="AI2923" s="46"/>
      <c r="AJ2923" s="46"/>
    </row>
    <row r="2924" spans="1:3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  <c r="AA2924" s="46"/>
      <c r="AB2924" s="46"/>
      <c r="AC2924" s="46"/>
      <c r="AD2924" s="46"/>
      <c r="AE2924" s="46"/>
      <c r="AF2924" s="46"/>
      <c r="AG2924" s="46"/>
      <c r="AH2924" s="46"/>
      <c r="AI2924" s="46"/>
      <c r="AJ2924" s="46"/>
    </row>
    <row r="2925" spans="1:3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  <c r="AA2925" s="46"/>
      <c r="AB2925" s="46"/>
      <c r="AC2925" s="46"/>
      <c r="AD2925" s="46"/>
      <c r="AE2925" s="46"/>
      <c r="AF2925" s="46"/>
      <c r="AG2925" s="46"/>
      <c r="AH2925" s="46"/>
      <c r="AI2925" s="46"/>
      <c r="AJ2925" s="46"/>
    </row>
    <row r="2926" spans="1:3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  <c r="AA2926" s="46"/>
      <c r="AB2926" s="46"/>
      <c r="AC2926" s="46"/>
      <c r="AD2926" s="46"/>
      <c r="AE2926" s="46"/>
      <c r="AF2926" s="46"/>
      <c r="AG2926" s="46"/>
      <c r="AH2926" s="46"/>
      <c r="AI2926" s="46"/>
      <c r="AJ2926" s="46"/>
    </row>
    <row r="2927" spans="1:3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  <c r="AA2927" s="46"/>
      <c r="AB2927" s="46"/>
      <c r="AC2927" s="46"/>
      <c r="AD2927" s="46"/>
      <c r="AE2927" s="46"/>
      <c r="AF2927" s="46"/>
      <c r="AG2927" s="46"/>
      <c r="AH2927" s="46"/>
      <c r="AI2927" s="46"/>
      <c r="AJ2927" s="46"/>
    </row>
    <row r="2928" spans="1:3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  <c r="AA2928" s="46"/>
      <c r="AB2928" s="46"/>
      <c r="AC2928" s="46"/>
      <c r="AD2928" s="46"/>
      <c r="AE2928" s="46"/>
      <c r="AF2928" s="46"/>
      <c r="AG2928" s="46"/>
      <c r="AH2928" s="46"/>
      <c r="AI2928" s="46"/>
      <c r="AJ2928" s="46"/>
    </row>
    <row r="2929" spans="1:3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  <c r="AA2929" s="46"/>
      <c r="AB2929" s="46"/>
      <c r="AC2929" s="46"/>
      <c r="AD2929" s="46"/>
      <c r="AE2929" s="46"/>
      <c r="AF2929" s="46"/>
      <c r="AG2929" s="46"/>
      <c r="AH2929" s="46"/>
      <c r="AI2929" s="46"/>
      <c r="AJ2929" s="46"/>
    </row>
    <row r="2930" spans="1:3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  <c r="AA2930" s="46"/>
      <c r="AB2930" s="46"/>
      <c r="AC2930" s="46"/>
      <c r="AD2930" s="46"/>
      <c r="AE2930" s="46"/>
      <c r="AF2930" s="46"/>
      <c r="AG2930" s="46"/>
      <c r="AH2930" s="46"/>
      <c r="AI2930" s="46"/>
      <c r="AJ2930" s="46"/>
    </row>
    <row r="2931" spans="1:3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  <c r="AA2931" s="46"/>
      <c r="AB2931" s="46"/>
      <c r="AC2931" s="46"/>
      <c r="AD2931" s="46"/>
      <c r="AE2931" s="46"/>
      <c r="AF2931" s="46"/>
      <c r="AG2931" s="46"/>
      <c r="AH2931" s="46"/>
      <c r="AI2931" s="46"/>
      <c r="AJ2931" s="46"/>
    </row>
    <row r="2932" spans="1:3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  <c r="AA2932" s="46"/>
      <c r="AB2932" s="46"/>
      <c r="AC2932" s="46"/>
      <c r="AD2932" s="46"/>
      <c r="AE2932" s="46"/>
      <c r="AF2932" s="46"/>
      <c r="AG2932" s="46"/>
      <c r="AH2932" s="46"/>
      <c r="AI2932" s="46"/>
      <c r="AJ2932" s="46"/>
    </row>
    <row r="2933" spans="1:3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  <c r="AA2933" s="46"/>
      <c r="AB2933" s="46"/>
      <c r="AC2933" s="46"/>
      <c r="AD2933" s="46"/>
      <c r="AE2933" s="46"/>
      <c r="AF2933" s="46"/>
      <c r="AG2933" s="46"/>
      <c r="AH2933" s="46"/>
      <c r="AI2933" s="46"/>
      <c r="AJ2933" s="46"/>
    </row>
    <row r="2934" spans="1:3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  <c r="AA2934" s="46"/>
      <c r="AB2934" s="46"/>
      <c r="AC2934" s="46"/>
      <c r="AD2934" s="46"/>
      <c r="AE2934" s="46"/>
      <c r="AF2934" s="46"/>
      <c r="AG2934" s="46"/>
      <c r="AH2934" s="46"/>
      <c r="AI2934" s="46"/>
      <c r="AJ2934" s="46"/>
    </row>
    <row r="2935" spans="1:3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  <c r="AA2935" s="46"/>
      <c r="AB2935" s="46"/>
      <c r="AC2935" s="46"/>
      <c r="AD2935" s="46"/>
      <c r="AE2935" s="46"/>
      <c r="AF2935" s="46"/>
      <c r="AG2935" s="46"/>
      <c r="AH2935" s="46"/>
      <c r="AI2935" s="46"/>
      <c r="AJ2935" s="46"/>
    </row>
    <row r="2936" spans="1:3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  <c r="AA2936" s="46"/>
      <c r="AB2936" s="46"/>
      <c r="AC2936" s="46"/>
      <c r="AD2936" s="46"/>
      <c r="AE2936" s="46"/>
      <c r="AF2936" s="46"/>
      <c r="AG2936" s="46"/>
      <c r="AH2936" s="46"/>
      <c r="AI2936" s="46"/>
      <c r="AJ2936" s="46"/>
    </row>
    <row r="2937" spans="1:3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  <c r="AA2937" s="46"/>
      <c r="AB2937" s="46"/>
      <c r="AC2937" s="46"/>
      <c r="AD2937" s="46"/>
      <c r="AE2937" s="46"/>
      <c r="AF2937" s="46"/>
      <c r="AG2937" s="46"/>
      <c r="AH2937" s="46"/>
      <c r="AI2937" s="46"/>
      <c r="AJ2937" s="46"/>
    </row>
    <row r="2938" spans="1:3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  <c r="AA2938" s="46"/>
      <c r="AB2938" s="46"/>
      <c r="AC2938" s="46"/>
      <c r="AD2938" s="46"/>
      <c r="AE2938" s="46"/>
      <c r="AF2938" s="46"/>
      <c r="AG2938" s="46"/>
      <c r="AH2938" s="46"/>
      <c r="AI2938" s="46"/>
      <c r="AJ2938" s="46"/>
    </row>
    <row r="2939" spans="1:3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  <c r="AA2939" s="46"/>
      <c r="AB2939" s="46"/>
      <c r="AC2939" s="46"/>
      <c r="AD2939" s="46"/>
      <c r="AE2939" s="46"/>
      <c r="AF2939" s="46"/>
      <c r="AG2939" s="46"/>
      <c r="AH2939" s="46"/>
      <c r="AI2939" s="46"/>
      <c r="AJ2939" s="46"/>
    </row>
    <row r="2940" spans="1:3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  <c r="AA2940" s="46"/>
      <c r="AB2940" s="46"/>
      <c r="AC2940" s="46"/>
      <c r="AD2940" s="46"/>
      <c r="AE2940" s="46"/>
      <c r="AF2940" s="46"/>
      <c r="AG2940" s="46"/>
      <c r="AH2940" s="46"/>
      <c r="AI2940" s="46"/>
      <c r="AJ2940" s="46"/>
    </row>
    <row r="2941" spans="1:3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  <c r="AA2941" s="46"/>
      <c r="AB2941" s="46"/>
      <c r="AC2941" s="46"/>
      <c r="AD2941" s="46"/>
      <c r="AE2941" s="46"/>
      <c r="AF2941" s="46"/>
      <c r="AG2941" s="46"/>
      <c r="AH2941" s="46"/>
      <c r="AI2941" s="46"/>
      <c r="AJ2941" s="46"/>
    </row>
    <row r="2942" spans="1:3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  <c r="AA2942" s="46"/>
      <c r="AB2942" s="46"/>
      <c r="AC2942" s="46"/>
      <c r="AD2942" s="46"/>
      <c r="AE2942" s="46"/>
      <c r="AF2942" s="46"/>
      <c r="AG2942" s="46"/>
      <c r="AH2942" s="46"/>
      <c r="AI2942" s="46"/>
      <c r="AJ2942" s="46"/>
    </row>
    <row r="2943" spans="1:3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  <c r="AA2943" s="46"/>
      <c r="AB2943" s="46"/>
      <c r="AC2943" s="46"/>
      <c r="AD2943" s="46"/>
      <c r="AE2943" s="46"/>
      <c r="AF2943" s="46"/>
      <c r="AG2943" s="46"/>
      <c r="AH2943" s="46"/>
      <c r="AI2943" s="46"/>
      <c r="AJ2943" s="46"/>
    </row>
    <row r="2944" spans="1:3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  <c r="AA2944" s="46"/>
      <c r="AB2944" s="46"/>
      <c r="AC2944" s="46"/>
      <c r="AD2944" s="46"/>
      <c r="AE2944" s="46"/>
      <c r="AF2944" s="46"/>
      <c r="AG2944" s="46"/>
      <c r="AH2944" s="46"/>
      <c r="AI2944" s="46"/>
      <c r="AJ2944" s="46"/>
    </row>
    <row r="2945" spans="1:3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  <c r="AA2945" s="46"/>
      <c r="AB2945" s="46"/>
      <c r="AC2945" s="46"/>
      <c r="AD2945" s="46"/>
      <c r="AE2945" s="46"/>
      <c r="AF2945" s="46"/>
      <c r="AG2945" s="46"/>
      <c r="AH2945" s="46"/>
      <c r="AI2945" s="46"/>
      <c r="AJ2945" s="46"/>
    </row>
    <row r="2946" spans="1:3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  <c r="AA2946" s="46"/>
      <c r="AB2946" s="46"/>
      <c r="AC2946" s="46"/>
      <c r="AD2946" s="46"/>
      <c r="AE2946" s="46"/>
      <c r="AF2946" s="46"/>
      <c r="AG2946" s="46"/>
      <c r="AH2946" s="46"/>
      <c r="AI2946" s="46"/>
      <c r="AJ2946" s="46"/>
    </row>
    <row r="2947" spans="1:3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  <c r="AA2947" s="46"/>
      <c r="AB2947" s="46"/>
      <c r="AC2947" s="46"/>
      <c r="AD2947" s="46"/>
      <c r="AE2947" s="46"/>
      <c r="AF2947" s="46"/>
      <c r="AG2947" s="46"/>
      <c r="AH2947" s="46"/>
      <c r="AI2947" s="46"/>
      <c r="AJ2947" s="46"/>
    </row>
    <row r="2948" spans="1:3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  <c r="AA2948" s="46"/>
      <c r="AB2948" s="46"/>
      <c r="AC2948" s="46"/>
      <c r="AD2948" s="46"/>
      <c r="AE2948" s="46"/>
      <c r="AF2948" s="46"/>
      <c r="AG2948" s="46"/>
      <c r="AH2948" s="46"/>
      <c r="AI2948" s="46"/>
      <c r="AJ2948" s="46"/>
    </row>
    <row r="2949" spans="1:3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  <c r="AA2949" s="46"/>
      <c r="AB2949" s="46"/>
      <c r="AC2949" s="46"/>
      <c r="AD2949" s="46"/>
      <c r="AE2949" s="46"/>
      <c r="AF2949" s="46"/>
      <c r="AG2949" s="46"/>
      <c r="AH2949" s="46"/>
      <c r="AI2949" s="46"/>
      <c r="AJ2949" s="46"/>
    </row>
    <row r="2950" spans="1:3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  <c r="AA2950" s="46"/>
      <c r="AB2950" s="46"/>
      <c r="AC2950" s="46"/>
      <c r="AD2950" s="46"/>
      <c r="AE2950" s="46"/>
      <c r="AF2950" s="46"/>
      <c r="AG2950" s="46"/>
      <c r="AH2950" s="46"/>
      <c r="AI2950" s="46"/>
      <c r="AJ2950" s="46"/>
    </row>
    <row r="2951" spans="1:3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  <c r="AA2951" s="46"/>
      <c r="AB2951" s="46"/>
      <c r="AC2951" s="46"/>
      <c r="AD2951" s="46"/>
      <c r="AE2951" s="46"/>
      <c r="AF2951" s="46"/>
      <c r="AG2951" s="46"/>
      <c r="AH2951" s="46"/>
      <c r="AI2951" s="46"/>
      <c r="AJ2951" s="46"/>
    </row>
    <row r="2952" spans="1:3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  <c r="AA2952" s="46"/>
      <c r="AB2952" s="46"/>
      <c r="AC2952" s="46"/>
      <c r="AD2952" s="46"/>
      <c r="AE2952" s="46"/>
      <c r="AF2952" s="46"/>
      <c r="AG2952" s="46"/>
      <c r="AH2952" s="46"/>
      <c r="AI2952" s="46"/>
      <c r="AJ2952" s="46"/>
    </row>
    <row r="2953" spans="1:3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  <c r="AA2953" s="46"/>
      <c r="AB2953" s="46"/>
      <c r="AC2953" s="46"/>
      <c r="AD2953" s="46"/>
      <c r="AE2953" s="46"/>
      <c r="AF2953" s="46"/>
      <c r="AG2953" s="46"/>
      <c r="AH2953" s="46"/>
      <c r="AI2953" s="46"/>
      <c r="AJ2953" s="46"/>
    </row>
    <row r="2954" spans="1:3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  <c r="AA2954" s="46"/>
      <c r="AB2954" s="46"/>
      <c r="AC2954" s="46"/>
      <c r="AD2954" s="46"/>
      <c r="AE2954" s="46"/>
      <c r="AF2954" s="46"/>
      <c r="AG2954" s="46"/>
      <c r="AH2954" s="46"/>
      <c r="AI2954" s="46"/>
      <c r="AJ2954" s="46"/>
    </row>
    <row r="2955" spans="1:3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  <c r="AA2955" s="46"/>
      <c r="AB2955" s="46"/>
      <c r="AC2955" s="46"/>
      <c r="AD2955" s="46"/>
      <c r="AE2955" s="46"/>
      <c r="AF2955" s="46"/>
      <c r="AG2955" s="46"/>
      <c r="AH2955" s="46"/>
      <c r="AI2955" s="46"/>
      <c r="AJ2955" s="46"/>
    </row>
    <row r="2956" spans="1:3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  <c r="AA2956" s="46"/>
      <c r="AB2956" s="46"/>
      <c r="AC2956" s="46"/>
      <c r="AD2956" s="46"/>
      <c r="AE2956" s="46"/>
      <c r="AF2956" s="46"/>
      <c r="AG2956" s="46"/>
      <c r="AH2956" s="46"/>
      <c r="AI2956" s="46"/>
      <c r="AJ2956" s="46"/>
    </row>
    <row r="2957" spans="1:3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  <c r="AA2957" s="46"/>
      <c r="AB2957" s="46"/>
      <c r="AC2957" s="46"/>
      <c r="AD2957" s="46"/>
      <c r="AE2957" s="46"/>
      <c r="AF2957" s="46"/>
      <c r="AG2957" s="46"/>
      <c r="AH2957" s="46"/>
      <c r="AI2957" s="46"/>
      <c r="AJ2957" s="46"/>
    </row>
    <row r="2958" spans="1:3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  <c r="AA2958" s="46"/>
      <c r="AB2958" s="46"/>
      <c r="AC2958" s="46"/>
      <c r="AD2958" s="46"/>
      <c r="AE2958" s="46"/>
      <c r="AF2958" s="46"/>
      <c r="AG2958" s="46"/>
      <c r="AH2958" s="46"/>
      <c r="AI2958" s="46"/>
      <c r="AJ2958" s="46"/>
    </row>
    <row r="2959" spans="1:3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  <c r="AA2959" s="46"/>
      <c r="AB2959" s="46"/>
      <c r="AC2959" s="46"/>
      <c r="AD2959" s="46"/>
      <c r="AE2959" s="46"/>
      <c r="AF2959" s="46"/>
      <c r="AG2959" s="46"/>
      <c r="AH2959" s="46"/>
      <c r="AI2959" s="46"/>
      <c r="AJ2959" s="46"/>
    </row>
    <row r="2960" spans="1:3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  <c r="AA2960" s="46"/>
      <c r="AB2960" s="46"/>
      <c r="AC2960" s="46"/>
      <c r="AD2960" s="46"/>
      <c r="AE2960" s="46"/>
      <c r="AF2960" s="46"/>
      <c r="AG2960" s="46"/>
      <c r="AH2960" s="46"/>
      <c r="AI2960" s="46"/>
      <c r="AJ2960" s="46"/>
    </row>
    <row r="2961" spans="1:3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  <c r="AA2961" s="46"/>
      <c r="AB2961" s="46"/>
      <c r="AC2961" s="46"/>
      <c r="AD2961" s="46"/>
      <c r="AE2961" s="46"/>
      <c r="AF2961" s="46"/>
      <c r="AG2961" s="46"/>
      <c r="AH2961" s="46"/>
      <c r="AI2961" s="46"/>
      <c r="AJ2961" s="46"/>
    </row>
    <row r="2962" spans="1:3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  <c r="AA2962" s="46"/>
      <c r="AB2962" s="46"/>
      <c r="AC2962" s="46"/>
      <c r="AD2962" s="46"/>
      <c r="AE2962" s="46"/>
      <c r="AF2962" s="46"/>
      <c r="AG2962" s="46"/>
      <c r="AH2962" s="46"/>
      <c r="AI2962" s="46"/>
      <c r="AJ2962" s="46"/>
    </row>
    <row r="2963" spans="1:3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  <c r="AA2963" s="46"/>
      <c r="AB2963" s="46"/>
      <c r="AC2963" s="46"/>
      <c r="AD2963" s="46"/>
      <c r="AE2963" s="46"/>
      <c r="AF2963" s="46"/>
      <c r="AG2963" s="46"/>
      <c r="AH2963" s="46"/>
      <c r="AI2963" s="46"/>
      <c r="AJ2963" s="46"/>
    </row>
    <row r="2964" spans="1:3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  <c r="AA2964" s="46"/>
      <c r="AB2964" s="46"/>
      <c r="AC2964" s="46"/>
      <c r="AD2964" s="46"/>
      <c r="AE2964" s="46"/>
      <c r="AF2964" s="46"/>
      <c r="AG2964" s="46"/>
      <c r="AH2964" s="46"/>
      <c r="AI2964" s="46"/>
      <c r="AJ2964" s="46"/>
    </row>
    <row r="2965" spans="1:3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  <c r="AA2965" s="46"/>
      <c r="AB2965" s="46"/>
      <c r="AC2965" s="46"/>
      <c r="AD2965" s="46"/>
      <c r="AE2965" s="46"/>
      <c r="AF2965" s="46"/>
      <c r="AG2965" s="46"/>
      <c r="AH2965" s="46"/>
      <c r="AI2965" s="46"/>
      <c r="AJ2965" s="46"/>
    </row>
    <row r="2966" spans="1:3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  <c r="AA2966" s="46"/>
      <c r="AB2966" s="46"/>
      <c r="AC2966" s="46"/>
      <c r="AD2966" s="46"/>
      <c r="AE2966" s="46"/>
      <c r="AF2966" s="46"/>
      <c r="AG2966" s="46"/>
      <c r="AH2966" s="46"/>
      <c r="AI2966" s="46"/>
      <c r="AJ2966" s="46"/>
    </row>
    <row r="2967" spans="1:3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  <c r="AA2967" s="46"/>
      <c r="AB2967" s="46"/>
      <c r="AC2967" s="46"/>
      <c r="AD2967" s="46"/>
      <c r="AE2967" s="46"/>
      <c r="AF2967" s="46"/>
      <c r="AG2967" s="46"/>
      <c r="AH2967" s="46"/>
      <c r="AI2967" s="46"/>
      <c r="AJ2967" s="46"/>
    </row>
    <row r="2968" spans="1:3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  <c r="AA2968" s="46"/>
      <c r="AB2968" s="46"/>
      <c r="AC2968" s="46"/>
      <c r="AD2968" s="46"/>
      <c r="AE2968" s="46"/>
      <c r="AF2968" s="46"/>
      <c r="AG2968" s="46"/>
      <c r="AH2968" s="46"/>
      <c r="AI2968" s="46"/>
      <c r="AJ2968" s="46"/>
    </row>
    <row r="2969" spans="1:3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  <c r="AA2969" s="46"/>
      <c r="AB2969" s="46"/>
      <c r="AC2969" s="46"/>
      <c r="AD2969" s="46"/>
      <c r="AE2969" s="46"/>
      <c r="AF2969" s="46"/>
      <c r="AG2969" s="46"/>
      <c r="AH2969" s="46"/>
      <c r="AI2969" s="46"/>
      <c r="AJ2969" s="46"/>
    </row>
    <row r="2970" spans="1:21" ht="12.75">
      <c r="A2970" s="13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5"/>
      <c r="Q2970" s="13"/>
      <c r="R2970" s="13"/>
      <c r="S2970" s="13"/>
      <c r="T2970" s="13"/>
      <c r="U2970" s="13"/>
    </row>
    <row r="2971" spans="1:21" ht="12.75">
      <c r="A2971" s="13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5"/>
      <c r="Q2971" s="13"/>
      <c r="R2971" s="13"/>
      <c r="S2971" s="13"/>
      <c r="T2971" s="13"/>
      <c r="U2971" s="13"/>
    </row>
    <row r="2972" spans="1:21" ht="12.75">
      <c r="A2972" s="13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5"/>
      <c r="Q2972" s="13"/>
      <c r="R2972" s="13"/>
      <c r="S2972" s="13"/>
      <c r="T2972" s="13"/>
      <c r="U2972" s="13"/>
    </row>
    <row r="2973" spans="1:21" ht="12.75">
      <c r="A2973" s="13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5"/>
      <c r="Q2973" s="13"/>
      <c r="R2973" s="13"/>
      <c r="S2973" s="13"/>
      <c r="T2973" s="13"/>
      <c r="U2973" s="13"/>
    </row>
    <row r="2974" spans="1:21" ht="12.75">
      <c r="A2974" s="13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5"/>
      <c r="Q2974" s="13"/>
      <c r="R2974" s="13"/>
      <c r="S2974" s="13"/>
      <c r="T2974" s="13"/>
      <c r="U2974" s="13"/>
    </row>
    <row r="2975" spans="1:21" ht="12.75">
      <c r="A2975" s="13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5"/>
      <c r="Q2975" s="13"/>
      <c r="R2975" s="13"/>
      <c r="S2975" s="13"/>
      <c r="T2975" s="13"/>
      <c r="U2975" s="13"/>
    </row>
    <row r="2976" spans="1:21" ht="12.75">
      <c r="A2976" s="13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5"/>
      <c r="Q2976" s="13"/>
      <c r="R2976" s="13"/>
      <c r="S2976" s="13"/>
      <c r="T2976" s="13"/>
      <c r="U2976" s="13"/>
    </row>
    <row r="2977" spans="1:21" ht="12.75">
      <c r="A2977" s="13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5"/>
      <c r="Q2977" s="13"/>
      <c r="R2977" s="13"/>
      <c r="S2977" s="13"/>
      <c r="T2977" s="13"/>
      <c r="U2977" s="13"/>
    </row>
    <row r="2978" spans="1:21" ht="12.75">
      <c r="A2978" s="13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5"/>
      <c r="Q2978" s="13"/>
      <c r="R2978" s="13"/>
      <c r="S2978" s="13"/>
      <c r="T2978" s="13"/>
      <c r="U2978" s="13"/>
    </row>
    <row r="2979" spans="1:21" ht="12.75">
      <c r="A2979" s="13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5"/>
      <c r="Q2979" s="13"/>
      <c r="R2979" s="13"/>
      <c r="S2979" s="13"/>
      <c r="T2979" s="13"/>
      <c r="U2979" s="13"/>
    </row>
    <row r="2980" spans="1:21" ht="12.75">
      <c r="A2980" s="13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5"/>
      <c r="Q2980" s="13"/>
      <c r="R2980" s="13"/>
      <c r="S2980" s="13"/>
      <c r="T2980" s="13"/>
      <c r="U2980" s="13"/>
    </row>
    <row r="2981" spans="1:21" ht="12.75">
      <c r="A2981" s="13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5"/>
      <c r="Q2981" s="13"/>
      <c r="R2981" s="13"/>
      <c r="S2981" s="13"/>
      <c r="T2981" s="13"/>
      <c r="U2981" s="13"/>
    </row>
    <row r="2982" spans="1:21" ht="12.75">
      <c r="A2982" s="13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5"/>
      <c r="Q2982" s="13"/>
      <c r="R2982" s="13"/>
      <c r="S2982" s="13"/>
      <c r="T2982" s="13"/>
      <c r="U2982" s="13"/>
    </row>
    <row r="2983" spans="1:21" ht="12.75">
      <c r="A2983" s="13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5"/>
      <c r="Q2983" s="13"/>
      <c r="R2983" s="13"/>
      <c r="S2983" s="13"/>
      <c r="T2983" s="13"/>
      <c r="U2983" s="13"/>
    </row>
    <row r="2984" spans="1:21" ht="12.75">
      <c r="A2984" s="13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5"/>
      <c r="Q2984" s="13"/>
      <c r="R2984" s="13"/>
      <c r="S2984" s="13"/>
      <c r="T2984" s="13"/>
      <c r="U2984" s="13"/>
    </row>
    <row r="2985" spans="1:21" ht="12.75">
      <c r="A2985" s="13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5"/>
      <c r="Q2985" s="13"/>
      <c r="R2985" s="13"/>
      <c r="S2985" s="13"/>
      <c r="T2985" s="13"/>
      <c r="U2985" s="13"/>
    </row>
    <row r="2986" spans="1:21" ht="12.75">
      <c r="A2986" s="13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5"/>
      <c r="Q2986" s="13"/>
      <c r="R2986" s="13"/>
      <c r="S2986" s="13"/>
      <c r="T2986" s="13"/>
      <c r="U2986" s="13"/>
    </row>
    <row r="2987" spans="1:21" ht="12.75">
      <c r="A2987" s="13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5"/>
      <c r="Q2987" s="13"/>
      <c r="R2987" s="13"/>
      <c r="S2987" s="13"/>
      <c r="T2987" s="13"/>
      <c r="U2987" s="13"/>
    </row>
    <row r="2988" spans="1:21" ht="12.75">
      <c r="A2988" s="13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5"/>
      <c r="Q2988" s="13"/>
      <c r="R2988" s="13"/>
      <c r="S2988" s="13"/>
      <c r="T2988" s="13"/>
      <c r="U2988" s="13"/>
    </row>
    <row r="2989" spans="1:21" ht="12.75">
      <c r="A2989" s="13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5"/>
      <c r="Q2989" s="13"/>
      <c r="R2989" s="13"/>
      <c r="S2989" s="13"/>
      <c r="T2989" s="13"/>
      <c r="U2989" s="13"/>
    </row>
    <row r="2990" spans="1:21" ht="12.75">
      <c r="A2990" s="13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5"/>
      <c r="Q2990" s="13"/>
      <c r="R2990" s="13"/>
      <c r="S2990" s="13"/>
      <c r="T2990" s="13"/>
      <c r="U2990" s="13"/>
    </row>
    <row r="2991" spans="1:21" ht="12.75">
      <c r="A2991" s="13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5"/>
      <c r="Q2991" s="13"/>
      <c r="R2991" s="13"/>
      <c r="S2991" s="13"/>
      <c r="T2991" s="13"/>
      <c r="U2991" s="13"/>
    </row>
    <row r="2992" spans="1:21" ht="12.75">
      <c r="A2992" s="13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5"/>
      <c r="Q2992" s="13"/>
      <c r="R2992" s="13"/>
      <c r="S2992" s="13"/>
      <c r="T2992" s="13"/>
      <c r="U2992" s="13"/>
    </row>
    <row r="2993" spans="1:21" ht="12.75">
      <c r="A2993" s="13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</row>
    <row r="2994" spans="1:21" ht="12.75">
      <c r="A2994" s="13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</row>
    <row r="2995" spans="1:21" ht="12.75">
      <c r="A2995" s="13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</row>
    <row r="2996" spans="1:21" ht="12.75">
      <c r="A2996" s="13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</row>
    <row r="2997" spans="1:21" ht="12.75">
      <c r="A2997" s="13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</row>
    <row r="2998" spans="1:21" ht="12.75">
      <c r="A2998" s="13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</row>
    <row r="2999" spans="1:21" ht="12.75">
      <c r="A2999" s="13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</row>
    <row r="3000" spans="1:21" ht="12.75">
      <c r="A3000" s="13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</row>
    <row r="3001" spans="1:21" ht="12.75">
      <c r="A3001" s="13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</row>
    <row r="3002" spans="1:21" ht="12.75">
      <c r="A3002" s="13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</row>
    <row r="3003" spans="1:21" ht="12.75">
      <c r="A3003" s="13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</row>
    <row r="3004" spans="1:21" ht="12.75">
      <c r="A3004" s="13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</row>
    <row r="3005" spans="1:21" ht="12.75">
      <c r="A3005" s="13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</row>
    <row r="3006" spans="1:21" ht="12.75">
      <c r="A3006" s="13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</row>
    <row r="3007" spans="1:21" ht="12.75">
      <c r="A3007" s="13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</row>
    <row r="3008" spans="1:21" ht="12.75">
      <c r="A3008" s="13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</row>
    <row r="3009" spans="1:21" ht="12.75">
      <c r="A3009" s="13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</row>
    <row r="3010" spans="1:21" ht="12.75">
      <c r="A3010" s="13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</row>
    <row r="3011" spans="1:21" ht="12.75">
      <c r="A3011" s="13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</row>
    <row r="3012" spans="1:21" ht="12.75">
      <c r="A3012" s="13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</row>
    <row r="3013" spans="1:21" ht="12.75">
      <c r="A3013" s="13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</row>
    <row r="3014" spans="1:21" ht="12.75">
      <c r="A3014" s="13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</row>
    <row r="3015" spans="1:21" ht="12.75">
      <c r="A3015" s="13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</row>
    <row r="3016" spans="1:21" ht="12.75">
      <c r="A3016" s="13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</row>
    <row r="3017" spans="1:21" ht="12.75">
      <c r="A3017" s="13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</row>
    <row r="3018" spans="1:21" ht="12.75">
      <c r="A3018" s="13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</row>
    <row r="3019" spans="1:21" ht="12.75">
      <c r="A3019" s="13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</row>
    <row r="3020" spans="1:21" ht="12.75">
      <c r="A3020" s="13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</row>
    <row r="3021" spans="1:21" ht="12.75">
      <c r="A3021" s="13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</row>
    <row r="3022" spans="1:21" ht="12.75">
      <c r="A3022" s="13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</row>
    <row r="3023" spans="1:21" ht="12.75">
      <c r="A3023" s="13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</row>
    <row r="3024" spans="1:21" ht="12.75">
      <c r="A3024" s="13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</row>
    <row r="3025" spans="1:21" ht="12.75">
      <c r="A3025" s="13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</row>
    <row r="3026" spans="1:21" ht="12.75">
      <c r="A3026" s="13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</row>
    <row r="3027" spans="1:21" ht="12.75">
      <c r="A3027" s="13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</row>
    <row r="3028" spans="1:21" ht="12.75">
      <c r="A3028" s="13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</row>
    <row r="3029" spans="1:21" ht="12.75">
      <c r="A3029" s="13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</row>
    <row r="3030" spans="1:21" ht="12.75">
      <c r="A3030" s="13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</row>
    <row r="3031" spans="1:21" ht="12.75">
      <c r="A3031" s="13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</row>
    <row r="3032" spans="1:21" ht="12.75">
      <c r="A3032" s="13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</row>
    <row r="3033" spans="1:21" ht="12.75">
      <c r="A3033" s="13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</row>
    <row r="3034" spans="1:21" ht="12.75">
      <c r="A3034" s="13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</row>
    <row r="3035" spans="1:21" ht="12.75">
      <c r="A3035" s="13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</row>
    <row r="3036" spans="1:21" ht="12.75">
      <c r="A3036" s="13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</row>
    <row r="3037" spans="1:21" ht="12.75">
      <c r="A3037" s="13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</row>
    <row r="3038" spans="1:21" ht="12.75">
      <c r="A3038" s="13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</row>
    <row r="3039" spans="1:21" ht="12.75">
      <c r="A3039" s="13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</row>
    <row r="3040" spans="1:21" ht="12.75">
      <c r="A3040" s="13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</row>
    <row r="3041" spans="1:21" ht="12.75">
      <c r="A3041" s="13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</row>
    <row r="3042" spans="1:21" ht="12.75">
      <c r="A3042" s="13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</row>
    <row r="3043" spans="1:21" ht="12.75">
      <c r="A3043" s="13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</row>
    <row r="3044" spans="1:21" ht="12.75">
      <c r="A3044" s="13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</row>
    <row r="3045" spans="1:21" ht="12.75">
      <c r="A3045" s="13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</row>
    <row r="3046" spans="1:21" ht="12.75">
      <c r="A3046" s="13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</row>
    <row r="3047" spans="1:21" ht="12.75">
      <c r="A3047" s="13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</row>
    <row r="3048" spans="1:21" ht="12.75">
      <c r="A3048" s="13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</row>
    <row r="3049" spans="1:21" ht="12.75">
      <c r="A3049" s="13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</row>
    <row r="3050" spans="1:21" ht="12.75">
      <c r="A3050" s="13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</row>
    <row r="3051" spans="1:21" ht="12.75">
      <c r="A3051" s="13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</row>
    <row r="3052" spans="1:21" ht="12.75">
      <c r="A3052" s="13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</row>
    <row r="3053" spans="1:21" ht="12.75">
      <c r="A3053" s="13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</row>
    <row r="3054" spans="1:21" ht="12.75">
      <c r="A3054" s="13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</row>
    <row r="3055" spans="1:21" ht="12.75">
      <c r="A3055" s="13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</row>
    <row r="3056" spans="1:21" ht="12.75">
      <c r="A3056" s="13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</row>
    <row r="3057" spans="1:21" ht="12.75">
      <c r="A3057" s="13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</row>
    <row r="3058" spans="1:21" ht="12.75">
      <c r="A3058" s="13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</row>
    <row r="3059" spans="1:21" ht="12.75">
      <c r="A3059" s="13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</row>
    <row r="3060" spans="1:21" ht="12.75">
      <c r="A3060" s="13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</row>
    <row r="3061" spans="1:21" ht="12.75">
      <c r="A3061" s="13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</row>
    <row r="3062" spans="1:21" ht="12.75">
      <c r="A3062" s="13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</row>
    <row r="3063" spans="1:21" ht="12.75">
      <c r="A3063" s="13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</row>
    <row r="3064" spans="1:21" ht="12.75">
      <c r="A3064" s="13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</row>
    <row r="3065" spans="1:21" ht="12.75">
      <c r="A3065" s="13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</row>
    <row r="3066" spans="1:21" ht="12.75">
      <c r="A3066" s="13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</row>
    <row r="3067" spans="1:21" ht="12.75">
      <c r="A3067" s="13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</row>
    <row r="3068" spans="1:21" ht="12.75">
      <c r="A3068" s="13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</row>
    <row r="3069" spans="1:21" ht="12.75">
      <c r="A3069" s="13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</row>
    <row r="3070" spans="1:21" ht="12.75">
      <c r="A3070" s="13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</row>
    <row r="3071" spans="1:21" ht="12.75">
      <c r="A3071" s="13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</row>
    <row r="3072" spans="1:21" ht="12.75">
      <c r="A3072" s="13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</row>
    <row r="3073" spans="1:21" ht="12.75">
      <c r="A3073" s="13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</row>
    <row r="3074" spans="1:21" ht="12.75">
      <c r="A3074" s="13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</row>
    <row r="3075" spans="1:21" ht="12.75">
      <c r="A3075" s="13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</row>
    <row r="3076" spans="1:21" ht="12.75">
      <c r="A3076" s="13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</row>
    <row r="3077" spans="1:21" ht="12.75">
      <c r="A3077" s="13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</row>
    <row r="3078" spans="1:21" ht="12.75">
      <c r="A3078" s="13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</row>
    <row r="3079" spans="1:21" ht="12.75">
      <c r="A3079" s="13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</row>
    <row r="3080" spans="1:21" ht="12.75">
      <c r="A3080" s="13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</row>
    <row r="3081" spans="1:21" ht="12.75">
      <c r="A3081" s="13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</row>
    <row r="3082" spans="1:21" ht="12.75">
      <c r="A3082" s="13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</row>
    <row r="3083" spans="1:21" ht="12.75">
      <c r="A3083" s="13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</row>
    <row r="3084" spans="1:21" ht="12.75">
      <c r="A3084" s="13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</row>
    <row r="3085" spans="1:21" ht="12.75">
      <c r="A3085" s="13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</row>
    <row r="3086" spans="1:21" ht="12.75">
      <c r="A3086" s="13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</row>
    <row r="3087" spans="1:21" ht="12.75">
      <c r="A3087" s="13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</row>
    <row r="3088" spans="1:21" ht="12.75">
      <c r="A3088" s="13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</row>
    <row r="3089" spans="1:21" ht="12.75">
      <c r="A3089" s="13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</row>
    <row r="3090" spans="1:21" ht="12.75">
      <c r="A3090" s="13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</row>
    <row r="3091" spans="1:21" ht="12.75">
      <c r="A3091" s="13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</row>
    <row r="3092" spans="1:21" ht="12.75">
      <c r="A3092" s="13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</row>
    <row r="3093" spans="1:21" ht="12.75">
      <c r="A3093" s="13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</row>
    <row r="3094" spans="1:21" ht="12.75">
      <c r="A3094" s="13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</row>
    <row r="3095" spans="1:21" ht="12.75">
      <c r="A3095" s="13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</row>
    <row r="3096" spans="1:21" ht="12.75">
      <c r="A3096" s="13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</row>
    <row r="3097" spans="1:21" ht="12.75">
      <c r="A3097" s="13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</row>
    <row r="3098" spans="1:21" ht="12.75">
      <c r="A3098" s="13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</row>
    <row r="3099" spans="1:21" ht="12.75">
      <c r="A3099" s="13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</row>
    <row r="3100" spans="1:21" ht="12.75">
      <c r="A3100" s="13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</row>
    <row r="3101" spans="1:21" ht="12.75">
      <c r="A3101" s="13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</row>
    <row r="3102" spans="1:21" ht="12.75">
      <c r="A3102" s="13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</row>
    <row r="3103" spans="1:21" ht="12.75">
      <c r="A3103" s="13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</row>
    <row r="3104" spans="1:21" ht="12.75">
      <c r="A3104" s="13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</row>
    <row r="3105" spans="1:21" ht="12.75">
      <c r="A3105" s="13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</row>
    <row r="3106" spans="1:21" ht="12.75">
      <c r="A3106" s="13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</row>
    <row r="3107" spans="1:21" ht="12.75">
      <c r="A3107" s="13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</row>
    <row r="3108" spans="1:21" ht="12.75">
      <c r="A3108" s="13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</row>
    <row r="3109" spans="1:21" ht="12.75">
      <c r="A3109" s="13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</row>
    <row r="3110" spans="1:21" ht="12.75">
      <c r="A3110" s="13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</row>
    <row r="3111" spans="1:21" ht="12.75">
      <c r="A3111" s="13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</row>
    <row r="3112" spans="1:21" ht="12.75">
      <c r="A3112" s="13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</row>
    <row r="3113" spans="1:21" ht="12.75">
      <c r="A3113" s="13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</row>
    <row r="3114" spans="1:21" ht="12.75">
      <c r="A3114" s="13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</row>
    <row r="3115" spans="1:21" ht="12.75">
      <c r="A3115" s="13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</row>
    <row r="3116" spans="1:21" ht="12.75">
      <c r="A3116" s="13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</row>
    <row r="3117" spans="1:21" ht="12.75">
      <c r="A3117" s="13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</row>
    <row r="3118" spans="1:21" ht="12.75">
      <c r="A3118" s="13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</row>
    <row r="3119" spans="1:21" ht="12.75">
      <c r="A3119" s="13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</row>
    <row r="3120" spans="1:21" ht="12.75">
      <c r="A3120" s="13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</row>
    <row r="3121" spans="1:21" ht="12.75">
      <c r="A3121" s="13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</row>
    <row r="3122" spans="1:21" ht="12.75">
      <c r="A3122" s="13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</row>
    <row r="3123" spans="1:21" ht="12.75">
      <c r="A3123" s="13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</row>
    <row r="3124" spans="1:21" ht="12.75">
      <c r="A3124" s="13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</row>
    <row r="3125" spans="1:21" ht="12.75">
      <c r="A3125" s="13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</row>
    <row r="3126" spans="1:21" ht="12.75">
      <c r="A3126" s="13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</row>
    <row r="3127" spans="1:21" ht="12.75">
      <c r="A3127" s="13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</row>
    <row r="3128" spans="1:21" ht="12.75">
      <c r="A3128" s="13"/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</row>
    <row r="3129" spans="1:21" ht="12.75">
      <c r="A3129" s="13"/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</row>
    <row r="3130" spans="1:21" ht="12.75">
      <c r="A3130" s="13"/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</row>
    <row r="3131" spans="1:21" ht="12.75">
      <c r="A3131" s="13"/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</row>
    <row r="3132" spans="1:21" ht="12.75">
      <c r="A3132" s="13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</row>
    <row r="3133" spans="1:21" ht="12.75">
      <c r="A3133" s="13"/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</row>
    <row r="3134" spans="1:21" ht="12.75">
      <c r="A3134" s="13"/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</row>
    <row r="3135" spans="1:21" ht="12.75">
      <c r="A3135" s="13"/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</row>
    <row r="3136" spans="1:21" ht="12.75">
      <c r="A3136" s="13"/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</row>
    <row r="3137" spans="1:21" ht="12.75">
      <c r="A3137" s="13"/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</row>
    <row r="3138" spans="1:21" ht="12.75">
      <c r="A3138" s="13"/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</row>
    <row r="3139" spans="1:21" ht="12.75">
      <c r="A3139" s="13"/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</row>
    <row r="3140" spans="1:21" ht="12.75">
      <c r="A3140" s="13"/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</row>
    <row r="3141" spans="1:21" ht="12.75">
      <c r="A3141" s="13"/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</row>
    <row r="3142" spans="1:21" ht="12.75">
      <c r="A3142" s="13"/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</row>
    <row r="3143" spans="1:21" ht="12.75">
      <c r="A3143" s="13"/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</row>
    <row r="3144" spans="1:21" ht="12.75">
      <c r="A3144" s="13"/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</row>
    <row r="3145" spans="1:21" ht="12.75">
      <c r="A3145" s="13"/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</row>
    <row r="3146" spans="1:21" ht="12.75">
      <c r="A3146" s="13"/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</row>
    <row r="3147" spans="1:21" ht="12.75">
      <c r="A3147" s="13"/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</row>
    <row r="3148" spans="1:21" ht="12.75">
      <c r="A3148" s="13"/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</row>
    <row r="3149" spans="1:21" ht="12.75">
      <c r="A3149" s="13"/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</row>
    <row r="3150" spans="1:21" ht="12.75">
      <c r="A3150" s="13"/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</row>
    <row r="3151" spans="1:21" ht="12.75">
      <c r="A3151" s="13"/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</row>
    <row r="3152" spans="1:21" ht="12.75">
      <c r="A3152" s="13"/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</row>
    <row r="3153" spans="1:21" ht="12.75">
      <c r="A3153" s="13"/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</row>
    <row r="3154" spans="1:21" ht="12.75">
      <c r="A3154" s="13"/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</row>
    <row r="3155" spans="1:21" ht="12.75">
      <c r="A3155" s="13"/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</row>
    <row r="3156" spans="1:21" ht="12.75">
      <c r="A3156" s="13"/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</row>
    <row r="3157" spans="1:21" ht="12.75">
      <c r="A3157" s="13"/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</row>
    <row r="3158" spans="1:21" ht="12.75">
      <c r="A3158" s="13"/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</row>
    <row r="3159" spans="1:21" ht="12.75">
      <c r="A3159" s="13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</row>
    <row r="3160" spans="1:21" ht="12.75">
      <c r="A3160" s="13"/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</row>
    <row r="3161" spans="1:21" ht="12.75">
      <c r="A3161" s="13"/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</row>
    <row r="3162" spans="1:21" ht="12.75">
      <c r="A3162" s="13"/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</row>
    <row r="3163" spans="1:21" ht="12.75">
      <c r="A3163" s="13"/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</row>
    <row r="3164" spans="1:21" ht="12.75">
      <c r="A3164" s="13"/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</row>
    <row r="3165" spans="1:21" ht="12.75">
      <c r="A3165" s="13"/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</row>
    <row r="3166" spans="1:21" ht="12.75">
      <c r="A3166" s="13"/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</row>
    <row r="3167" spans="1:21" ht="12.75">
      <c r="A3167" s="13"/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</row>
    <row r="3168" spans="1:21" ht="12.75">
      <c r="A3168" s="13"/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</row>
    <row r="3169" spans="1:21" ht="12.75">
      <c r="A3169" s="13"/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</row>
    <row r="3170" spans="1:21" ht="12.75">
      <c r="A3170" s="13"/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</row>
    <row r="3171" spans="1:21" ht="12.75">
      <c r="A3171" s="13"/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</row>
    <row r="3172" spans="1:21" ht="12.75">
      <c r="A3172" s="13"/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</row>
    <row r="3173" spans="1:21" ht="12.75">
      <c r="A3173" s="13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</row>
    <row r="3174" spans="1:21" ht="12.75">
      <c r="A3174" s="13"/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</row>
    <row r="3175" spans="1:21" ht="12.75">
      <c r="A3175" s="13"/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</row>
    <row r="3176" spans="1:21" ht="12.75">
      <c r="A3176" s="13"/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</row>
    <row r="3177" spans="1:21" ht="12.75">
      <c r="A3177" s="13"/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</row>
    <row r="3178" spans="1:21" ht="12.75">
      <c r="A3178" s="13"/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</row>
    <row r="3179" spans="1:21" ht="12.75">
      <c r="A3179" s="13"/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</row>
    <row r="3180" spans="1:21" ht="12.75">
      <c r="A3180" s="13"/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</row>
    <row r="3181" spans="1:21" ht="12.75">
      <c r="A3181" s="13"/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</row>
    <row r="3182" spans="1:21" ht="12.75">
      <c r="A3182" s="13"/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</row>
    <row r="3183" spans="1:21" ht="12.75">
      <c r="A3183" s="13"/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</row>
    <row r="3184" spans="1:21" ht="12.75">
      <c r="A3184" s="13"/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</row>
    <row r="3185" spans="1:21" ht="12.75">
      <c r="A3185" s="13"/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</row>
    <row r="3186" spans="1:21" ht="12.75">
      <c r="A3186" s="13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</row>
    <row r="3187" spans="1:21" ht="12.75">
      <c r="A3187" s="13"/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</row>
    <row r="3188" spans="1:21" ht="12.75">
      <c r="A3188" s="13"/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</row>
    <row r="3189" spans="1:21" ht="12.75">
      <c r="A3189" s="13"/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</row>
    <row r="3190" spans="1:21" ht="12.75">
      <c r="A3190" s="13"/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</row>
    <row r="3191" spans="1:21" ht="12.75">
      <c r="A3191" s="13"/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</row>
    <row r="3192" spans="1:21" ht="12.75">
      <c r="A3192" s="13"/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</row>
    <row r="3193" spans="1:21" ht="12.75">
      <c r="A3193" s="13"/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</row>
    <row r="3194" spans="1:21" ht="12.75">
      <c r="A3194" s="13"/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</row>
    <row r="3195" spans="1:21" ht="12.75">
      <c r="A3195" s="13"/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</row>
    <row r="3196" spans="1:21" ht="12.75">
      <c r="A3196" s="13"/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</row>
    <row r="3197" spans="1:21" ht="12.75">
      <c r="A3197" s="13"/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</row>
    <row r="3198" spans="1:21" ht="12.75">
      <c r="A3198" s="13"/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</row>
    <row r="3199" spans="1:21" ht="12.75">
      <c r="A3199" s="13"/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</row>
    <row r="3200" spans="1:21" ht="12.75">
      <c r="A3200" s="13"/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</row>
    <row r="3201" spans="1:21" ht="12.75">
      <c r="A3201" s="13"/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</row>
    <row r="3202" spans="1:21" ht="12.75">
      <c r="A3202" s="13"/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</row>
    <row r="3203" spans="1:21" ht="12.75">
      <c r="A3203" s="13"/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</row>
    <row r="3204" spans="1:21" ht="12.75">
      <c r="A3204" s="13"/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</row>
    <row r="3205" spans="1:21" ht="12.75">
      <c r="A3205" s="13"/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</row>
    <row r="3206" spans="1:21" ht="12.75">
      <c r="A3206" s="13"/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</row>
    <row r="3207" spans="1:21" ht="12.75">
      <c r="A3207" s="13"/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</row>
    <row r="3208" spans="1:21" ht="12.75">
      <c r="A3208" s="13"/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</row>
    <row r="3209" spans="1:21" ht="12.75">
      <c r="A3209" s="13"/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</row>
    <row r="3210" spans="1:21" ht="12.75">
      <c r="A3210" s="13"/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</row>
    <row r="3211" spans="1:21" ht="12.75">
      <c r="A3211" s="13"/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</row>
    <row r="3212" spans="1:21" ht="12.75">
      <c r="A3212" s="13"/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</row>
    <row r="3213" spans="1:21" ht="12.75">
      <c r="A3213" s="13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</row>
    <row r="3214" spans="1:21" ht="12.75">
      <c r="A3214" s="13"/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</row>
    <row r="3215" spans="1:21" ht="12.75">
      <c r="A3215" s="13"/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</row>
    <row r="3216" spans="1:21" ht="12.75">
      <c r="A3216" s="13"/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</row>
    <row r="3217" spans="1:21" ht="12.75">
      <c r="A3217" s="13"/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</row>
    <row r="3218" spans="1:21" ht="12.75">
      <c r="A3218" s="13"/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</row>
    <row r="3219" spans="1:21" ht="12.75">
      <c r="A3219" s="13"/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</row>
    <row r="3220" spans="1:21" ht="12.75">
      <c r="A3220" s="13"/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</row>
    <row r="3221" spans="1:21" ht="12.75">
      <c r="A3221" s="13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</row>
    <row r="3222" spans="1:21" ht="12.75">
      <c r="A3222" s="13"/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</row>
    <row r="3223" spans="1:21" ht="12.75">
      <c r="A3223" s="13"/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</row>
    <row r="3224" spans="1:21" ht="12.75">
      <c r="A3224" s="13"/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</row>
    <row r="3225" spans="1:21" ht="12.75">
      <c r="A3225" s="13"/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</row>
    <row r="3226" spans="1:21" ht="12.75">
      <c r="A3226" s="13"/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</row>
    <row r="3227" spans="1:21" ht="12.75">
      <c r="A3227" s="13"/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</row>
    <row r="3228" spans="1:21" ht="12.75">
      <c r="A3228" s="13"/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</row>
    <row r="3229" spans="1:21" ht="12.75">
      <c r="A3229" s="13"/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</row>
    <row r="3230" spans="1:21" ht="12.75">
      <c r="A3230" s="13"/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</row>
    <row r="3231" spans="1:21" ht="12.75">
      <c r="A3231" s="13"/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</row>
    <row r="3232" spans="1:21" ht="12.75">
      <c r="A3232" s="13"/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</row>
    <row r="3233" spans="1:21" ht="12.75">
      <c r="A3233" s="13"/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</row>
    <row r="3234" spans="1:21" ht="12.75">
      <c r="A3234" s="13"/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</row>
    <row r="3235" spans="1:21" ht="12.75">
      <c r="A3235" s="13"/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</row>
    <row r="3236" spans="1:21" ht="12.75">
      <c r="A3236" s="13"/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</row>
    <row r="3237" spans="1:21" ht="12.75">
      <c r="A3237" s="13"/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</row>
    <row r="3238" spans="1:21" ht="12.75">
      <c r="A3238" s="13"/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</row>
    <row r="3239" spans="1:21" ht="12.75">
      <c r="A3239" s="13"/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</row>
    <row r="3240" spans="1:21" ht="12.75">
      <c r="A3240" s="13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</row>
    <row r="3241" spans="1:21" ht="12.75">
      <c r="A3241" s="13"/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</row>
    <row r="3242" spans="1:21" ht="12.75">
      <c r="A3242" s="13"/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</row>
    <row r="3243" spans="1:21" ht="12.75">
      <c r="A3243" s="13"/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</row>
    <row r="3244" spans="1:21" ht="12.75">
      <c r="A3244" s="13"/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</row>
    <row r="3245" spans="1:21" ht="12.75">
      <c r="A3245" s="13"/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</row>
    <row r="3246" spans="1:21" ht="12.75">
      <c r="A3246" s="13"/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</row>
    <row r="3247" spans="1:21" ht="12.75">
      <c r="A3247" s="13"/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</row>
    <row r="3248" spans="1:21" ht="12.75">
      <c r="A3248" s="13"/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</row>
    <row r="3249" spans="1:21" ht="12.75">
      <c r="A3249" s="13"/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</row>
    <row r="3250" spans="1:21" ht="12.75">
      <c r="A3250" s="13"/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</row>
    <row r="3251" spans="1:21" ht="12.75">
      <c r="A3251" s="13"/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</row>
    <row r="3252" spans="1:21" ht="12.75">
      <c r="A3252" s="13"/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</row>
    <row r="3253" spans="1:21" ht="12.75">
      <c r="A3253" s="13"/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</row>
    <row r="3254" spans="1:21" ht="12.75">
      <c r="A3254" s="13"/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</row>
    <row r="3255" spans="1:21" ht="12.75">
      <c r="A3255" s="13"/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</row>
    <row r="3256" spans="1:21" ht="12.75">
      <c r="A3256" s="13"/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</row>
    <row r="3257" spans="1:21" ht="12.75">
      <c r="A3257" s="13"/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</row>
    <row r="3258" spans="1:21" ht="12.75">
      <c r="A3258" s="13"/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</row>
    <row r="3259" spans="1:21" ht="12.75">
      <c r="A3259" s="13"/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</row>
    <row r="3260" spans="1:21" ht="12.75">
      <c r="A3260" s="13"/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</row>
    <row r="3261" spans="1:21" ht="12.75">
      <c r="A3261" s="13"/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</row>
    <row r="3262" spans="1:21" ht="12.75">
      <c r="A3262" s="13"/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</row>
    <row r="3263" spans="1:21" ht="12.75">
      <c r="A3263" s="13"/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</row>
    <row r="3264" spans="1:21" ht="12.75">
      <c r="A3264" s="13"/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</row>
    <row r="3265" spans="1:21" ht="12.75">
      <c r="A3265" s="13"/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</row>
    <row r="3266" spans="1:21" ht="12.75">
      <c r="A3266" s="13"/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</row>
    <row r="3267" spans="1:21" ht="12.75">
      <c r="A3267" s="13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</row>
    <row r="3268" spans="1:21" ht="12.75">
      <c r="A3268" s="13"/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</row>
    <row r="3269" spans="1:21" ht="12.75">
      <c r="A3269" s="13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</row>
    <row r="3270" spans="1:21" ht="12.75">
      <c r="A3270" s="13"/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</row>
    <row r="3271" spans="1:21" ht="12.75">
      <c r="A3271" s="13"/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</row>
    <row r="3272" spans="1:21" ht="12.75">
      <c r="A3272" s="13"/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</row>
    <row r="3273" spans="1:21" ht="12.75">
      <c r="A3273" s="13"/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</row>
    <row r="3274" spans="1:21" ht="12.75">
      <c r="A3274" s="13"/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</row>
    <row r="3275" spans="1:21" ht="12.75">
      <c r="A3275" s="13"/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</row>
    <row r="3276" spans="1:21" ht="12.75">
      <c r="A3276" s="13"/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</row>
    <row r="3277" spans="1:21" ht="12.75">
      <c r="A3277" s="13"/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</row>
    <row r="3278" spans="1:21" ht="12.75">
      <c r="A3278" s="13"/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</row>
    <row r="3279" spans="1:21" ht="12.75">
      <c r="A3279" s="13"/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</row>
    <row r="3280" spans="1:21" ht="12.75">
      <c r="A3280" s="13"/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</row>
    <row r="3281" spans="1:21" ht="12.75">
      <c r="A3281" s="13"/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</row>
    <row r="3282" spans="1:21" ht="12.75">
      <c r="A3282" s="13"/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</row>
    <row r="3283" spans="1:21" ht="12.75">
      <c r="A3283" s="13"/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</row>
    <row r="3284" spans="1:21" ht="12.75">
      <c r="A3284" s="13"/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</row>
    <row r="3285" spans="1:21" ht="12.75">
      <c r="A3285" s="13"/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</row>
    <row r="3286" spans="1:21" ht="12.75">
      <c r="A3286" s="13"/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</row>
    <row r="3287" spans="1:21" ht="12.75">
      <c r="A3287" s="13"/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</row>
    <row r="3288" spans="1:21" ht="12.75">
      <c r="A3288" s="13"/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</row>
    <row r="3289" spans="1:21" ht="12.75">
      <c r="A3289" s="13"/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</row>
    <row r="3290" spans="1:21" ht="12.75">
      <c r="A3290" s="13"/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</row>
    <row r="3291" spans="1:21" ht="12.75">
      <c r="A3291" s="13"/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</row>
    <row r="3292" spans="1:21" ht="12.75">
      <c r="A3292" s="13"/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</row>
    <row r="3293" spans="1:21" ht="12.75">
      <c r="A3293" s="13"/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</row>
    <row r="3294" spans="1:21" ht="12.75">
      <c r="A3294" s="13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</row>
    <row r="3295" spans="1:21" ht="12.75">
      <c r="A3295" s="13"/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</row>
    <row r="3296" spans="1:21" ht="12.75">
      <c r="A3296" s="13"/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</row>
    <row r="3297" spans="1:21" ht="12.75">
      <c r="A3297" s="13"/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</row>
    <row r="3298" spans="1:21" ht="12.75">
      <c r="A3298" s="13"/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</row>
    <row r="3299" spans="1:21" ht="12.75">
      <c r="A3299" s="13"/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</row>
    <row r="3300" spans="1:21" ht="12.75">
      <c r="A3300" s="13"/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</row>
    <row r="3301" spans="1:21" ht="12.75">
      <c r="A3301" s="13"/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</row>
    <row r="3302" spans="1:21" ht="12.75">
      <c r="A3302" s="13"/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</row>
    <row r="3303" spans="1:21" ht="12.75">
      <c r="A3303" s="13"/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</row>
    <row r="3304" spans="1:21" ht="12.75">
      <c r="A3304" s="13"/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</row>
    <row r="3305" spans="1:21" ht="12.75">
      <c r="A3305" s="13"/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</row>
    <row r="3306" spans="1:21" ht="12.75">
      <c r="A3306" s="13"/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</row>
    <row r="3307" spans="1:21" ht="12.75">
      <c r="A3307" s="13"/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</row>
    <row r="3308" spans="1:21" ht="12.75">
      <c r="A3308" s="13"/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</row>
    <row r="3309" spans="1:21" ht="12.75">
      <c r="A3309" s="13"/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</row>
    <row r="3310" spans="1:21" ht="12.75">
      <c r="A3310" s="13"/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</row>
    <row r="3311" spans="1:21" ht="12.75">
      <c r="A3311" s="13"/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</row>
    <row r="3312" spans="1:21" ht="12.75">
      <c r="A3312" s="13"/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</row>
    <row r="3313" spans="1:21" ht="12.75">
      <c r="A3313" s="13"/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</row>
    <row r="3314" spans="1:21" ht="12.75">
      <c r="A3314" s="13"/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</row>
    <row r="3315" spans="1:21" ht="12.75">
      <c r="A3315" s="13"/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</row>
    <row r="3316" spans="1:21" ht="12.75">
      <c r="A3316" s="13"/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</row>
    <row r="3317" spans="1:21" ht="12.75">
      <c r="A3317" s="13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</row>
    <row r="3318" spans="1:21" ht="12.75">
      <c r="A3318" s="13"/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</row>
    <row r="3319" spans="1:21" ht="12.75">
      <c r="A3319" s="13"/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</row>
    <row r="3320" spans="1:21" ht="12.75">
      <c r="A3320" s="13"/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</row>
    <row r="3321" spans="1:21" ht="12.75">
      <c r="A3321" s="13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</row>
    <row r="3322" spans="1:21" ht="12.75">
      <c r="A3322" s="13"/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</row>
    <row r="3323" spans="1:21" ht="12.75">
      <c r="A3323" s="13"/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</row>
    <row r="3324" spans="1:21" ht="12.75">
      <c r="A3324" s="13"/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</row>
    <row r="3325" spans="1:21" ht="12.75">
      <c r="A3325" s="13"/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</row>
    <row r="3326" spans="1:21" ht="12.75">
      <c r="A3326" s="13"/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</row>
    <row r="3327" spans="1:21" ht="12.75">
      <c r="A3327" s="13"/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</row>
    <row r="3328" spans="1:21" ht="12.75">
      <c r="A3328" s="13"/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</row>
    <row r="3329" spans="1:21" ht="12.75">
      <c r="A3329" s="13"/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</row>
    <row r="3330" spans="1:21" ht="12.75">
      <c r="A3330" s="13"/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</row>
    <row r="3331" spans="1:21" ht="12.75">
      <c r="A3331" s="13"/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</row>
    <row r="3332" spans="1:21" ht="12.75">
      <c r="A3332" s="13"/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</row>
    <row r="3333" spans="1:21" ht="12.75">
      <c r="A3333" s="13"/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</row>
    <row r="3334" spans="1:21" ht="12.75">
      <c r="A3334" s="13"/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</row>
    <row r="3335" spans="1:21" ht="12.75">
      <c r="A3335" s="13"/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</row>
    <row r="3336" spans="1:21" ht="12.75">
      <c r="A3336" s="13"/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</row>
    <row r="3337" spans="1:21" ht="12.75">
      <c r="A3337" s="13"/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</row>
    <row r="3338" spans="1:21" ht="12.75">
      <c r="A3338" s="13"/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</row>
    <row r="3339" spans="1:21" ht="12.75">
      <c r="A3339" s="13"/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</row>
    <row r="3340" spans="1:21" ht="12.75">
      <c r="A3340" s="13"/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</row>
    <row r="3341" spans="1:21" ht="12.75">
      <c r="A3341" s="13"/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</row>
    <row r="3342" spans="1:21" ht="12.75">
      <c r="A3342" s="13"/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</row>
    <row r="3343" spans="1:21" ht="12.75">
      <c r="A3343" s="13"/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</row>
    <row r="3344" spans="1:21" ht="12.75">
      <c r="A3344" s="13"/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</row>
    <row r="3345" spans="1:21" ht="12.75">
      <c r="A3345" s="13"/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</row>
    <row r="3346" spans="1:21" ht="12.75">
      <c r="A3346" s="13"/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</row>
    <row r="3347" spans="1:21" ht="12.75">
      <c r="A3347" s="13"/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</row>
    <row r="3348" spans="1:21" ht="12.75">
      <c r="A3348" s="13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</row>
    <row r="3349" spans="1:21" ht="12.75">
      <c r="A3349" s="13"/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</row>
    <row r="3350" spans="1:21" ht="12.75">
      <c r="A3350" s="13"/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</row>
    <row r="3351" spans="1:21" ht="12.75">
      <c r="A3351" s="13"/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</row>
    <row r="3352" spans="1:21" ht="12.75">
      <c r="A3352" s="13"/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</row>
    <row r="3353" spans="1:21" ht="12.75">
      <c r="A3353" s="13"/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</row>
    <row r="3354" spans="1:21" ht="12.75">
      <c r="A3354" s="13"/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</row>
    <row r="3355" spans="1:21" ht="12.75">
      <c r="A3355" s="13"/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</row>
    <row r="3356" spans="1:21" ht="12.75">
      <c r="A3356" s="13"/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</row>
    <row r="3357" spans="1:21" ht="12.75">
      <c r="A3357" s="13"/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</row>
    <row r="3358" spans="1:21" ht="12.75">
      <c r="A3358" s="13"/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</row>
    <row r="3359" spans="1:21" ht="12.75">
      <c r="A3359" s="13"/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</row>
    <row r="3360" spans="1:21" ht="12.75">
      <c r="A3360" s="13"/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</row>
    <row r="3361" spans="1:21" ht="12.75">
      <c r="A3361" s="13"/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</row>
    <row r="3362" spans="1:21" ht="12.75">
      <c r="A3362" s="13"/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</row>
    <row r="3363" spans="1:21" ht="12.75">
      <c r="A3363" s="13"/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</row>
    <row r="3364" spans="1:21" ht="12.75">
      <c r="A3364" s="13"/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</row>
    <row r="3365" spans="1:21" ht="12.75">
      <c r="A3365" s="13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</row>
    <row r="3366" spans="1:21" ht="12.75">
      <c r="A3366" s="13"/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</row>
    <row r="3367" spans="1:21" ht="12.75">
      <c r="A3367" s="13"/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</row>
    <row r="3368" spans="1:21" ht="12.75">
      <c r="A3368" s="13"/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</row>
    <row r="3369" spans="1:21" ht="12.75">
      <c r="A3369" s="13"/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</row>
    <row r="3370" spans="1:21" ht="12.75">
      <c r="A3370" s="13"/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</row>
    <row r="3371" spans="1:21" ht="12.75">
      <c r="A3371" s="13"/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</row>
    <row r="3372" spans="1:21" ht="12.75">
      <c r="A3372" s="13"/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</row>
    <row r="3373" spans="1:21" ht="12.75">
      <c r="A3373" s="13"/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</row>
    <row r="3374" spans="1:21" ht="12.75">
      <c r="A3374" s="13"/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</row>
    <row r="3375" spans="1:21" ht="12.75">
      <c r="A3375" s="13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</row>
    <row r="3376" spans="1:21" ht="12.75">
      <c r="A3376" s="13"/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</row>
    <row r="3377" spans="1:21" ht="12.75">
      <c r="A3377" s="13"/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</row>
    <row r="3378" spans="1:21" ht="12.75">
      <c r="A3378" s="13"/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</row>
    <row r="3379" spans="1:21" ht="12.75">
      <c r="A3379" s="13"/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</row>
    <row r="3380" spans="1:21" ht="12.75">
      <c r="A3380" s="13"/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</row>
    <row r="3381" spans="1:21" ht="12.75">
      <c r="A3381" s="13"/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</row>
    <row r="3382" spans="1:21" ht="12.75">
      <c r="A3382" s="13"/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</row>
    <row r="3383" spans="1:21" ht="12.75">
      <c r="A3383" s="13"/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</row>
    <row r="3384" spans="1:21" ht="12.75">
      <c r="A3384" s="13"/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</row>
    <row r="3385" spans="1:21" ht="12.75">
      <c r="A3385" s="13"/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</row>
    <row r="3386" spans="1:21" ht="12.75">
      <c r="A3386" s="13"/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</row>
    <row r="3387" spans="1:21" ht="12.75">
      <c r="A3387" s="13"/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</row>
    <row r="3388" spans="1:21" ht="12.75">
      <c r="A3388" s="13"/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</row>
    <row r="3389" spans="1:21" ht="12.75">
      <c r="A3389" s="13"/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</row>
    <row r="3390" spans="1:21" ht="12.75">
      <c r="A3390" s="13"/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</row>
    <row r="3391" spans="1:21" ht="12.75">
      <c r="A3391" s="13"/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</row>
    <row r="3392" spans="1:21" ht="12.75">
      <c r="A3392" s="13"/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</row>
    <row r="3393" spans="1:21" ht="12.75">
      <c r="A3393" s="13"/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</row>
    <row r="3394" spans="1:21" ht="12.75">
      <c r="A3394" s="13"/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</row>
    <row r="3395" spans="1:21" ht="12.75">
      <c r="A3395" s="13"/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</row>
    <row r="3396" spans="1:21" ht="12.75">
      <c r="A3396" s="13"/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</row>
    <row r="3397" spans="1:21" ht="12.75">
      <c r="A3397" s="13"/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</row>
    <row r="3398" spans="1:21" ht="12.75">
      <c r="A3398" s="13"/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</row>
    <row r="3399" spans="1:21" ht="12.75">
      <c r="A3399" s="13"/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</row>
    <row r="3400" spans="1:21" ht="12.75">
      <c r="A3400" s="13"/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</row>
    <row r="3401" spans="1:21" ht="12.75">
      <c r="A3401" s="13"/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</row>
    <row r="3402" spans="1:21" ht="12.75">
      <c r="A3402" s="13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</row>
    <row r="3403" spans="1:21" ht="12.75">
      <c r="A3403" s="13"/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</row>
    <row r="3404" spans="1:21" ht="12.75">
      <c r="A3404" s="13"/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</row>
    <row r="3405" spans="1:21" ht="12.75">
      <c r="A3405" s="13"/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</row>
    <row r="3406" spans="1:21" ht="12.75">
      <c r="A3406" s="13"/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</row>
    <row r="3407" spans="1:21" ht="12.75">
      <c r="A3407" s="13"/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</row>
    <row r="3408" spans="1:21" ht="12.75">
      <c r="A3408" s="13"/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</row>
    <row r="3409" spans="1:21" ht="12.75">
      <c r="A3409" s="13"/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</row>
    <row r="3410" spans="1:21" ht="12.75">
      <c r="A3410" s="13"/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</row>
    <row r="3411" spans="1:21" ht="12.75">
      <c r="A3411" s="13"/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</row>
    <row r="3412" spans="1:21" ht="12.75">
      <c r="A3412" s="13"/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</row>
    <row r="3413" spans="1:21" ht="12.75">
      <c r="A3413" s="13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</row>
    <row r="3414" spans="1:21" ht="12.75">
      <c r="A3414" s="13"/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</row>
    <row r="3415" spans="1:21" ht="12.75">
      <c r="A3415" s="13"/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</row>
    <row r="3416" spans="1:21" ht="12.75">
      <c r="A3416" s="13"/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</row>
    <row r="3417" spans="1:21" ht="12.75">
      <c r="A3417" s="13"/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</row>
    <row r="3418" spans="1:21" ht="12.75">
      <c r="A3418" s="13"/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</row>
    <row r="3419" spans="1:21" ht="12.75">
      <c r="A3419" s="13"/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</row>
    <row r="3420" spans="1:21" ht="12.75">
      <c r="A3420" s="13"/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</row>
    <row r="3421" spans="1:21" ht="12.75">
      <c r="A3421" s="13"/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</row>
    <row r="3422" spans="1:21" ht="12.75">
      <c r="A3422" s="13"/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</row>
    <row r="3423" spans="1:21" ht="12.75">
      <c r="A3423" s="13"/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</row>
    <row r="3424" spans="1:21" ht="12.75">
      <c r="A3424" s="13"/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</row>
    <row r="3425" spans="1:21" ht="12.75">
      <c r="A3425" s="13"/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</row>
    <row r="3426" spans="1:21" ht="12.75">
      <c r="A3426" s="13"/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</row>
    <row r="3427" spans="1:21" ht="12.75">
      <c r="A3427" s="13"/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</row>
    <row r="3428" spans="1:21" ht="12.75">
      <c r="A3428" s="13"/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</row>
    <row r="3429" spans="1:21" ht="12.75">
      <c r="A3429" s="13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</row>
    <row r="3430" spans="1:21" ht="12.75">
      <c r="A3430" s="13"/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</row>
    <row r="3431" spans="1:21" ht="12.75">
      <c r="A3431" s="13"/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</row>
    <row r="3432" spans="1:21" ht="12.75">
      <c r="A3432" s="13"/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</row>
    <row r="3433" spans="1:21" ht="12.75">
      <c r="A3433" s="13"/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</row>
    <row r="3434" spans="1:21" ht="12.75">
      <c r="A3434" s="13"/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</row>
    <row r="3435" spans="1:21" ht="12.75">
      <c r="A3435" s="13"/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</row>
    <row r="3436" spans="1:21" ht="12.75">
      <c r="A3436" s="13"/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</row>
    <row r="3437" spans="1:21" ht="12.75">
      <c r="A3437" s="13"/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</row>
    <row r="3438" spans="1:21" ht="12.75">
      <c r="A3438" s="13"/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</row>
    <row r="3439" spans="1:21" ht="12.75">
      <c r="A3439" s="13"/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</row>
    <row r="3440" spans="1:21" ht="12.75">
      <c r="A3440" s="13"/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</row>
    <row r="3441" spans="1:21" ht="12.75">
      <c r="A3441" s="13"/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</row>
    <row r="3442" spans="1:21" ht="12.75">
      <c r="A3442" s="13"/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</row>
    <row r="3443" spans="1:21" ht="12.75">
      <c r="A3443" s="13"/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</row>
    <row r="3444" spans="1:21" ht="12.75">
      <c r="A3444" s="13"/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</row>
    <row r="3445" spans="1:21" ht="12.75">
      <c r="A3445" s="13"/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</row>
    <row r="3446" spans="1:21" ht="12.75">
      <c r="A3446" s="13"/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</row>
    <row r="3447" spans="1:21" ht="12.75">
      <c r="A3447" s="13"/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</row>
    <row r="3448" spans="1:21" ht="12.75">
      <c r="A3448" s="13"/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</row>
    <row r="3449" spans="1:21" ht="12.75">
      <c r="A3449" s="13"/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</row>
    <row r="3450" spans="1:21" ht="12.75">
      <c r="A3450" s="13"/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</row>
    <row r="3451" spans="1:21" ht="12.75">
      <c r="A3451" s="13"/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</row>
    <row r="3452" spans="1:21" ht="12.75">
      <c r="A3452" s="13"/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</row>
    <row r="3453" spans="1:21" ht="12.75">
      <c r="A3453" s="13"/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</row>
    <row r="3454" spans="1:21" ht="12.75">
      <c r="A3454" s="13"/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</row>
    <row r="3455" spans="1:21" ht="12.75">
      <c r="A3455" s="13"/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</row>
    <row r="3456" spans="1:21" ht="12.75">
      <c r="A3456" s="13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</row>
    <row r="3457" spans="1:21" ht="12.75">
      <c r="A3457" s="13"/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</row>
    <row r="3458" spans="1:21" ht="12.75">
      <c r="A3458" s="13"/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</row>
    <row r="3459" spans="1:21" ht="12.75">
      <c r="A3459" s="13"/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</row>
    <row r="3460" spans="1:21" ht="12.75">
      <c r="A3460" s="13"/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</row>
    <row r="3461" spans="1:21" ht="12.75">
      <c r="A3461" s="13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</row>
    <row r="3462" spans="1:21" ht="12.75">
      <c r="A3462" s="13"/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</row>
    <row r="3463" spans="1:21" ht="12.75">
      <c r="A3463" s="13"/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</row>
    <row r="3464" spans="1:21" ht="12.75">
      <c r="A3464" s="13"/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</row>
    <row r="3465" spans="1:21" ht="12.75">
      <c r="A3465" s="13"/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</row>
    <row r="3466" spans="1:21" ht="12.75">
      <c r="A3466" s="13"/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</row>
    <row r="3467" spans="1:21" ht="12.75">
      <c r="A3467" s="13"/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</row>
    <row r="3468" spans="1:21" ht="12.75">
      <c r="A3468" s="13"/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</row>
    <row r="3469" spans="1:21" ht="12.75">
      <c r="A3469" s="13"/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</row>
    <row r="3470" spans="1:21" ht="12.75">
      <c r="A3470" s="13"/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</row>
    <row r="3471" spans="1:21" ht="12.75">
      <c r="A3471" s="13"/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</row>
    <row r="3472" spans="1:21" ht="12.75">
      <c r="A3472" s="13"/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</row>
    <row r="3473" spans="1:21" ht="12.75">
      <c r="A3473" s="13"/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</row>
    <row r="3474" spans="1:21" ht="12.75">
      <c r="A3474" s="13"/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</row>
    <row r="3475" spans="1:21" ht="12.75">
      <c r="A3475" s="13"/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</row>
    <row r="3476" spans="1:21" ht="12.75">
      <c r="A3476" s="13"/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</row>
    <row r="3477" spans="1:21" ht="12.75">
      <c r="A3477" s="13"/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</row>
    <row r="3478" spans="1:21" ht="12.75">
      <c r="A3478" s="13"/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</row>
    <row r="3479" spans="1:21" ht="12.75">
      <c r="A3479" s="13"/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</row>
    <row r="3480" spans="1:21" ht="12.75">
      <c r="A3480" s="13"/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</row>
    <row r="3481" spans="1:21" ht="12.75">
      <c r="A3481" s="13"/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</row>
    <row r="3482" spans="1:21" ht="12.75">
      <c r="A3482" s="13"/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</row>
    <row r="3483" spans="1:21" ht="12.75">
      <c r="A3483" s="13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</row>
    <row r="3484" spans="1:21" ht="12.75">
      <c r="A3484" s="13"/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</row>
    <row r="3485" spans="1:21" ht="12.75">
      <c r="A3485" s="13"/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</row>
    <row r="3486" spans="1:21" ht="12.75">
      <c r="A3486" s="13"/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</row>
    <row r="3487" spans="1:21" ht="12.75">
      <c r="A3487" s="13"/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</row>
    <row r="3488" spans="1:21" ht="12.75">
      <c r="A3488" s="13"/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</row>
    <row r="3489" spans="1:21" ht="12.75">
      <c r="A3489" s="13"/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</row>
    <row r="3490" spans="1:21" ht="12.75">
      <c r="A3490" s="13"/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</row>
    <row r="3491" spans="1:21" ht="12.75">
      <c r="A3491" s="13"/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</row>
    <row r="3492" spans="1:21" ht="12.75">
      <c r="A3492" s="13"/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</row>
    <row r="3493" spans="1:21" ht="12.75">
      <c r="A3493" s="13"/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</row>
    <row r="3494" spans="1:21" ht="12.75">
      <c r="A3494" s="13"/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</row>
    <row r="3495" spans="1:21" ht="12.75">
      <c r="A3495" s="13"/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</row>
    <row r="3496" spans="1:21" ht="12.75">
      <c r="A3496" s="13"/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</row>
    <row r="3497" spans="1:21" ht="12.75">
      <c r="A3497" s="13"/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</row>
    <row r="3498" spans="1:21" ht="12.75">
      <c r="A3498" s="13"/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</row>
    <row r="3499" spans="1:21" ht="12.75">
      <c r="A3499" s="13"/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</row>
    <row r="3500" spans="1:21" ht="12.75">
      <c r="A3500" s="13"/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</row>
    <row r="3501" spans="1:21" ht="12.75">
      <c r="A3501" s="13"/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</row>
    <row r="3502" spans="1:21" ht="12.75">
      <c r="A3502" s="13"/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</row>
    <row r="3503" spans="1:21" ht="12.75">
      <c r="A3503" s="13"/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</row>
    <row r="3504" spans="1:21" ht="12.75">
      <c r="A3504" s="13"/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</row>
    <row r="3505" spans="1:21" ht="12.75">
      <c r="A3505" s="13"/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</row>
    <row r="3506" spans="1:21" ht="12.75">
      <c r="A3506" s="13"/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</row>
    <row r="3507" spans="1:21" ht="12.75">
      <c r="A3507" s="13"/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</row>
    <row r="3508" spans="1:21" ht="12.75">
      <c r="A3508" s="13"/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</row>
    <row r="3509" spans="1:21" ht="12.75">
      <c r="A3509" s="13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</row>
    <row r="3510" spans="1:21" ht="12.75">
      <c r="A3510" s="13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</row>
    <row r="3511" spans="1:21" ht="12.75">
      <c r="A3511" s="13"/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</row>
    <row r="3512" spans="1:21" ht="12.75">
      <c r="A3512" s="13"/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</row>
    <row r="3513" spans="1:21" ht="12.75">
      <c r="A3513" s="13"/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</row>
    <row r="3514" spans="1:21" ht="12.75">
      <c r="A3514" s="13"/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</row>
    <row r="3515" spans="1:21" ht="12.75">
      <c r="A3515" s="13"/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</row>
    <row r="3516" spans="1:21" ht="12.75">
      <c r="A3516" s="13"/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</row>
    <row r="3517" spans="1:21" ht="12.75">
      <c r="A3517" s="13"/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</row>
    <row r="3518" spans="1:21" ht="12.75">
      <c r="A3518" s="13"/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</row>
    <row r="3519" spans="1:21" ht="12.75">
      <c r="A3519" s="13"/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</row>
    <row r="3520" spans="1:21" ht="12.75">
      <c r="A3520" s="13"/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</row>
    <row r="3521" spans="1:21" ht="12.75">
      <c r="A3521" s="13"/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</row>
    <row r="3522" spans="1:21" ht="12.75">
      <c r="A3522" s="13"/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</row>
    <row r="3523" spans="1:21" ht="12.75">
      <c r="A3523" s="13"/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</row>
    <row r="3524" spans="1:21" ht="12.75">
      <c r="A3524" s="13"/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</row>
    <row r="3525" spans="1:21" ht="12.75">
      <c r="A3525" s="13"/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</row>
    <row r="3526" spans="1:21" ht="12.75">
      <c r="A3526" s="13"/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</row>
    <row r="3527" spans="1:21" ht="12.75">
      <c r="A3527" s="13"/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</row>
    <row r="3528" spans="1:21" ht="12.75">
      <c r="A3528" s="13"/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</row>
    <row r="3529" spans="1:21" ht="12.75">
      <c r="A3529" s="13"/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</row>
    <row r="3530" spans="1:21" ht="12.75">
      <c r="A3530" s="13"/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</row>
    <row r="3531" spans="1:21" ht="12.75">
      <c r="A3531" s="13"/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</row>
    <row r="3532" spans="1:21" ht="12.75">
      <c r="A3532" s="13"/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</row>
    <row r="3533" spans="1:21" ht="12.75">
      <c r="A3533" s="13"/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</row>
    <row r="3534" spans="1:21" ht="12.75">
      <c r="A3534" s="13"/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</row>
    <row r="3535" spans="1:21" ht="12.75">
      <c r="A3535" s="13"/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</row>
    <row r="3536" spans="1:21" ht="12.75">
      <c r="A3536" s="13"/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</row>
    <row r="3537" spans="1:21" ht="12.75">
      <c r="A3537" s="13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</row>
    <row r="3538" spans="1:21" ht="12.75">
      <c r="A3538" s="13"/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</row>
    <row r="3539" spans="1:21" ht="12.75">
      <c r="A3539" s="13"/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</row>
    <row r="3540" spans="1:21" ht="12.75">
      <c r="A3540" s="13"/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</row>
    <row r="3541" spans="1:21" ht="12.75">
      <c r="A3541" s="13"/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</row>
    <row r="3542" spans="1:21" ht="12.75">
      <c r="A3542" s="13"/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</row>
    <row r="3543" spans="1:21" ht="12.75">
      <c r="A3543" s="13"/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</row>
    <row r="3544" spans="1:21" ht="12.75">
      <c r="A3544" s="13"/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</row>
    <row r="3545" spans="1:21" ht="12.75">
      <c r="A3545" s="13"/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</row>
    <row r="3546" spans="1:21" ht="12.75">
      <c r="A3546" s="13"/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</row>
    <row r="3547" spans="1:21" ht="12.75">
      <c r="A3547" s="13"/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</row>
    <row r="3548" spans="1:21" ht="12.75">
      <c r="A3548" s="13"/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</row>
    <row r="3549" spans="1:21" ht="12.75">
      <c r="A3549" s="13"/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</row>
    <row r="3550" spans="1:21" ht="12.75">
      <c r="A3550" s="13"/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</row>
    <row r="3551" spans="1:21" ht="12.75">
      <c r="A3551" s="13"/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</row>
    <row r="3552" spans="1:21" ht="12.75">
      <c r="A3552" s="13"/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</row>
    <row r="3553" spans="1:21" ht="12.75">
      <c r="A3553" s="13"/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</row>
    <row r="3554" spans="1:21" ht="12.75">
      <c r="A3554" s="13"/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</row>
    <row r="3555" spans="1:21" ht="12.75">
      <c r="A3555" s="13"/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</row>
    <row r="3556" spans="1:21" ht="12.75">
      <c r="A3556" s="13"/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</row>
    <row r="3557" spans="1:21" ht="12.75">
      <c r="A3557" s="13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</row>
    <row r="3558" spans="1:21" ht="12.75">
      <c r="A3558" s="13"/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</row>
    <row r="3559" spans="1:21" ht="12.75">
      <c r="A3559" s="13"/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</row>
    <row r="3560" spans="1:21" ht="12.75">
      <c r="A3560" s="13"/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</row>
    <row r="3561" spans="1:21" ht="12.75">
      <c r="A3561" s="13"/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</row>
    <row r="3562" spans="1:21" ht="12.75">
      <c r="A3562" s="13"/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</row>
    <row r="3563" spans="1:21" ht="12.75">
      <c r="A3563" s="13"/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</row>
    <row r="3564" spans="1:21" ht="12.75">
      <c r="A3564" s="13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</row>
    <row r="3565" spans="1:21" ht="12.75">
      <c r="A3565" s="13"/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</row>
    <row r="3566" spans="1:21" ht="12.75">
      <c r="A3566" s="13"/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</row>
    <row r="3567" spans="1:21" ht="12.75">
      <c r="A3567" s="13"/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</row>
    <row r="3568" spans="1:21" ht="12.75">
      <c r="A3568" s="13"/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</row>
    <row r="3569" spans="1:21" ht="12.75">
      <c r="A3569" s="13"/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</row>
    <row r="3570" spans="1:21" ht="12.75">
      <c r="A3570" s="13"/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</row>
    <row r="3571" spans="1:21" ht="12.75">
      <c r="A3571" s="13"/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</row>
    <row r="3572" spans="1:21" ht="12.75">
      <c r="A3572" s="13"/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</row>
    <row r="3573" spans="1:21" ht="12.75">
      <c r="A3573" s="13"/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</row>
    <row r="3574" spans="1:21" ht="12.75">
      <c r="A3574" s="13"/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</row>
    <row r="3575" spans="1:21" ht="12.75">
      <c r="A3575" s="13"/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</row>
    <row r="3576" spans="1:21" ht="12.75">
      <c r="A3576" s="13"/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</row>
    <row r="3577" spans="1:21" ht="12.75">
      <c r="A3577" s="13"/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</row>
    <row r="3578" spans="1:21" ht="12.75">
      <c r="A3578" s="13"/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</row>
    <row r="3579" spans="1:21" ht="12.75">
      <c r="A3579" s="13"/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</row>
    <row r="3580" spans="1:21" ht="12.75">
      <c r="A3580" s="13"/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</row>
    <row r="3581" spans="1:21" ht="12.75">
      <c r="A3581" s="13"/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</row>
    <row r="3582" spans="1:21" ht="12.75">
      <c r="A3582" s="13"/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</row>
    <row r="3583" spans="1:21" ht="12.75">
      <c r="A3583" s="13"/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</row>
    <row r="3584" spans="1:21" ht="12.75">
      <c r="A3584" s="13"/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</row>
    <row r="3585" spans="1:21" ht="12.75">
      <c r="A3585" s="13"/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</row>
    <row r="3586" spans="1:21" ht="12.75">
      <c r="A3586" s="13"/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</row>
    <row r="3587" spans="1:21" ht="12.75">
      <c r="A3587" s="13"/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</row>
    <row r="3588" spans="1:21" ht="12.75">
      <c r="A3588" s="13"/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</row>
    <row r="3589" spans="1:21" ht="12.75">
      <c r="A3589" s="13"/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</row>
    <row r="3590" spans="1:21" ht="12.75">
      <c r="A3590" s="13"/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</row>
    <row r="3591" spans="1:21" ht="12.75">
      <c r="A3591" s="13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</row>
    <row r="3592" spans="1:21" ht="12.75">
      <c r="A3592" s="13"/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</row>
    <row r="3593" spans="1:21" ht="12.75">
      <c r="A3593" s="13"/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</row>
    <row r="3594" spans="1:21" ht="12.75">
      <c r="A3594" s="13"/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</row>
    <row r="3595" spans="1:21" ht="12.75">
      <c r="A3595" s="13"/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</row>
    <row r="3596" spans="1:21" ht="12.75">
      <c r="A3596" s="13"/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</row>
    <row r="3597" spans="1:21" ht="12.75">
      <c r="A3597" s="13"/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</row>
    <row r="3598" spans="1:21" ht="12.75">
      <c r="A3598" s="13"/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</row>
    <row r="3599" spans="1:21" ht="12.75">
      <c r="A3599" s="13"/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</row>
    <row r="3600" spans="1:21" ht="12.75">
      <c r="A3600" s="13"/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</row>
    <row r="3601" spans="1:21" ht="12.75">
      <c r="A3601" s="13"/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</row>
    <row r="3602" spans="1:21" ht="12.75">
      <c r="A3602" s="13"/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</row>
    <row r="3603" spans="1:21" ht="12.75">
      <c r="A3603" s="13"/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</row>
    <row r="3604" spans="1:21" ht="12.75">
      <c r="A3604" s="13"/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</row>
    <row r="3605" spans="1:21" ht="12.75">
      <c r="A3605" s="13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</row>
    <row r="3606" spans="1:21" ht="12.75">
      <c r="A3606" s="13"/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</row>
    <row r="3607" spans="1:21" ht="12.75">
      <c r="A3607" s="13"/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</row>
    <row r="3608" spans="1:21" ht="12.75">
      <c r="A3608" s="13"/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</row>
    <row r="3609" spans="1:21" ht="12.75">
      <c r="A3609" s="13"/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</row>
    <row r="3610" spans="1:21" ht="12.75">
      <c r="A3610" s="13"/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</row>
    <row r="3611" spans="1:21" ht="12.75">
      <c r="A3611" s="13"/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</row>
    <row r="3612" spans="1:21" ht="12.75">
      <c r="A3612" s="13"/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</row>
    <row r="3613" spans="1:21" ht="12.75">
      <c r="A3613" s="13"/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</row>
    <row r="3614" spans="1:21" ht="12.75">
      <c r="A3614" s="13"/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</row>
    <row r="3615" spans="1:21" ht="12.75">
      <c r="A3615" s="13"/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</row>
    <row r="3616" spans="1:21" ht="12.75">
      <c r="A3616" s="13"/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</row>
    <row r="3617" spans="1:21" ht="12.75">
      <c r="A3617" s="13"/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</row>
    <row r="3618" spans="1:21" ht="12.75">
      <c r="A3618" s="13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</row>
    <row r="3619" spans="1:21" ht="12.75">
      <c r="A3619" s="13"/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</row>
    <row r="3620" spans="1:21" ht="12.75">
      <c r="A3620" s="13"/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</row>
    <row r="3621" spans="1:21" ht="12.75">
      <c r="A3621" s="13"/>
      <c r="B3621" s="13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</row>
    <row r="3622" spans="1:21" ht="12.75">
      <c r="A3622" s="13"/>
      <c r="B3622" s="13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</row>
    <row r="3623" spans="1:21" ht="12.75">
      <c r="A3623" s="13"/>
      <c r="B3623" s="13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</row>
    <row r="3624" spans="1:21" ht="12.75">
      <c r="A3624" s="13"/>
      <c r="B3624" s="13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</row>
    <row r="3625" spans="1:21" ht="12.75">
      <c r="A3625" s="13"/>
      <c r="B3625" s="13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</row>
    <row r="3626" spans="1:21" ht="12.75">
      <c r="A3626" s="13"/>
      <c r="B3626" s="13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</row>
    <row r="3627" spans="1:21" ht="12.75">
      <c r="A3627" s="13"/>
      <c r="B3627" s="13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</row>
    <row r="3628" spans="1:21" ht="12.75">
      <c r="A3628" s="13"/>
      <c r="B3628" s="13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</row>
    <row r="3629" spans="1:21" ht="12.75">
      <c r="A3629" s="13"/>
      <c r="B3629" s="13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</row>
    <row r="3630" spans="1:21" ht="12.75">
      <c r="A3630" s="13"/>
      <c r="B3630" s="13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</row>
    <row r="3631" spans="1:21" ht="12.75">
      <c r="A3631" s="13"/>
      <c r="B3631" s="13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</row>
    <row r="3632" spans="1:21" ht="12.75">
      <c r="A3632" s="13"/>
      <c r="B3632" s="13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</row>
    <row r="3633" spans="1:21" ht="12.75">
      <c r="A3633" s="13"/>
      <c r="B3633" s="13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</row>
    <row r="3634" spans="1:21" ht="12.75">
      <c r="A3634" s="13"/>
      <c r="B3634" s="13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</row>
    <row r="3635" spans="1:21" ht="12.75">
      <c r="A3635" s="13"/>
      <c r="B3635" s="13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</row>
    <row r="3636" spans="1:21" ht="12.75">
      <c r="A3636" s="13"/>
      <c r="B3636" s="13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</row>
    <row r="3637" spans="1:21" ht="12.75">
      <c r="A3637" s="13"/>
      <c r="B3637" s="13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</row>
    <row r="3638" spans="1:21" ht="12.75">
      <c r="A3638" s="13"/>
      <c r="B3638" s="13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</row>
    <row r="3639" spans="1:21" ht="12.75">
      <c r="A3639" s="13"/>
      <c r="B3639" s="13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</row>
    <row r="3640" spans="1:21" ht="12.75">
      <c r="A3640" s="13"/>
      <c r="B3640" s="13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</row>
    <row r="3641" spans="1:21" ht="12.75">
      <c r="A3641" s="13"/>
      <c r="B3641" s="13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</row>
    <row r="3642" spans="1:21" ht="12.75">
      <c r="A3642" s="13"/>
      <c r="B3642" s="13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</row>
    <row r="3643" spans="1:21" ht="12.75">
      <c r="A3643" s="13"/>
      <c r="B3643" s="13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</row>
    <row r="3644" spans="1:21" ht="12.75">
      <c r="A3644" s="13"/>
      <c r="B3644" s="13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</row>
    <row r="3645" spans="1:21" ht="12.75">
      <c r="A3645" s="13"/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</row>
    <row r="3646" spans="1:21" ht="12.75">
      <c r="A3646" s="13"/>
      <c r="B3646" s="13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</row>
    <row r="3647" spans="1:21" ht="12.75">
      <c r="A3647" s="13"/>
      <c r="B3647" s="13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</row>
    <row r="3648" spans="1:21" ht="12.75">
      <c r="A3648" s="13"/>
      <c r="B3648" s="13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</row>
    <row r="3649" spans="1:21" ht="12.75">
      <c r="A3649" s="13"/>
      <c r="B3649" s="13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</row>
    <row r="3650" spans="1:21" ht="12.75">
      <c r="A3650" s="13"/>
      <c r="B3650" s="13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</row>
    <row r="3651" spans="1:21" ht="12.75">
      <c r="A3651" s="13"/>
      <c r="B3651" s="13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</row>
    <row r="3652" spans="1:21" ht="12.75">
      <c r="A3652" s="13"/>
      <c r="B3652" s="13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</row>
    <row r="3653" spans="1:21" ht="12.75">
      <c r="A3653" s="13"/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</row>
    <row r="3654" spans="1:21" ht="12.75">
      <c r="A3654" s="13"/>
      <c r="B3654" s="13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</row>
    <row r="3655" spans="1:21" ht="12.75">
      <c r="A3655" s="13"/>
      <c r="B3655" s="13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</row>
    <row r="3656" spans="1:21" ht="12.75">
      <c r="A3656" s="13"/>
      <c r="B3656" s="13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</row>
    <row r="3657" spans="1:21" ht="12.75">
      <c r="A3657" s="13"/>
      <c r="B3657" s="13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</row>
    <row r="3658" spans="1:21" ht="12.75">
      <c r="A3658" s="13"/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</row>
    <row r="3659" spans="1:21" ht="12.75">
      <c r="A3659" s="13"/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</row>
    <row r="3660" spans="1:21" ht="12.75">
      <c r="A3660" s="13"/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</row>
    <row r="3661" spans="1:21" ht="12.75">
      <c r="A3661" s="13"/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</row>
    <row r="3662" spans="1:21" ht="12.75">
      <c r="A3662" s="13"/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</row>
    <row r="3663" spans="1:21" ht="12.75">
      <c r="A3663" s="13"/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</row>
    <row r="3664" spans="1:21" ht="12.75">
      <c r="A3664" s="13"/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</row>
    <row r="3665" spans="1:21" ht="12.75">
      <c r="A3665" s="13"/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</row>
    <row r="3666" spans="1:21" ht="12.75">
      <c r="A3666" s="13"/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</row>
    <row r="3667" spans="1:21" ht="12.75">
      <c r="A3667" s="13"/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</row>
    <row r="3668" spans="1:21" ht="12.75">
      <c r="A3668" s="13"/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</row>
    <row r="3669" spans="1:21" ht="12.75">
      <c r="A3669" s="13"/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</row>
    <row r="3670" spans="1:21" ht="12.75">
      <c r="A3670" s="13"/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</row>
    <row r="3671" spans="1:21" ht="12.75">
      <c r="A3671" s="13"/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</row>
    <row r="3672" spans="1:21" ht="12.75">
      <c r="A3672" s="13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</row>
    <row r="3673" spans="1:21" ht="12.75">
      <c r="A3673" s="13"/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</row>
    <row r="3674" spans="1:21" ht="12.75">
      <c r="A3674" s="13"/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</row>
    <row r="3675" spans="1:21" ht="12.75">
      <c r="A3675" s="13"/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</row>
    <row r="3676" spans="1:21" ht="12.75">
      <c r="A3676" s="13"/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</row>
    <row r="3677" spans="1:21" ht="12.75">
      <c r="A3677" s="13"/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</row>
    <row r="3678" spans="1:21" ht="12.75">
      <c r="A3678" s="13"/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</row>
    <row r="3679" spans="1:21" ht="12.75">
      <c r="A3679" s="13"/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</row>
    <row r="3680" spans="1:21" ht="12.75">
      <c r="A3680" s="13"/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</row>
    <row r="3681" spans="1:21" ht="12.75">
      <c r="A3681" s="13"/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</row>
    <row r="3682" spans="1:21" ht="12.75">
      <c r="A3682" s="13"/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</row>
    <row r="3683" spans="1:21" ht="12.75">
      <c r="A3683" s="13"/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</row>
    <row r="3684" spans="1:21" ht="12.75">
      <c r="A3684" s="13"/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</row>
    <row r="3685" spans="1:21" ht="12.75">
      <c r="A3685" s="13"/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</row>
    <row r="3686" spans="1:21" ht="12.75">
      <c r="A3686" s="13"/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</row>
    <row r="3687" spans="1:21" ht="12.75">
      <c r="A3687" s="13"/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</row>
    <row r="3688" spans="1:21" ht="12.75">
      <c r="A3688" s="13"/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</row>
    <row r="3689" spans="1:21" ht="12.75">
      <c r="A3689" s="13"/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</row>
    <row r="3690" spans="1:21" ht="12.75">
      <c r="A3690" s="13"/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</row>
    <row r="3691" spans="1:21" ht="12.75">
      <c r="A3691" s="13"/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</row>
    <row r="3692" spans="1:21" ht="12.75">
      <c r="A3692" s="13"/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</row>
    <row r="3693" spans="1:21" ht="12.75">
      <c r="A3693" s="13"/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</row>
    <row r="3694" spans="1:21" ht="12.75">
      <c r="A3694" s="13"/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</row>
    <row r="3695" spans="1:21" ht="12.75">
      <c r="A3695" s="13"/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</row>
    <row r="3696" spans="1:21" ht="12.75">
      <c r="A3696" s="13"/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</row>
    <row r="3697" spans="1:21" ht="12.75">
      <c r="A3697" s="13"/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</row>
    <row r="3698" spans="1:21" ht="12.75">
      <c r="A3698" s="13"/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</row>
    <row r="3699" spans="1:21" ht="12.75">
      <c r="A3699" s="13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</row>
    <row r="3700" spans="1:21" ht="12.75">
      <c r="A3700" s="13"/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</row>
    <row r="3701" spans="1:21" ht="12.75">
      <c r="A3701" s="13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</row>
    <row r="3702" spans="1:21" ht="12.75">
      <c r="A3702" s="13"/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</row>
    <row r="3703" spans="1:21" ht="12.75">
      <c r="A3703" s="13"/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</row>
    <row r="3704" spans="1:21" ht="12.75">
      <c r="A3704" s="13"/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</row>
    <row r="3705" spans="1:21" ht="12.75">
      <c r="A3705" s="13"/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</row>
    <row r="3706" spans="1:21" ht="12.75">
      <c r="A3706" s="13"/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</row>
    <row r="3707" spans="1:21" ht="12.75">
      <c r="A3707" s="13"/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</row>
    <row r="3708" spans="1:21" ht="12.75">
      <c r="A3708" s="13"/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</row>
    <row r="3709" spans="1:21" ht="12.75">
      <c r="A3709" s="13"/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</row>
    <row r="3710" spans="1:21" ht="12.75">
      <c r="A3710" s="13"/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</row>
    <row r="3711" spans="1:21" ht="12.75">
      <c r="A3711" s="13"/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</row>
    <row r="3712" spans="1:21" ht="12.75">
      <c r="A3712" s="13"/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</row>
    <row r="3713" spans="1:21" ht="12.75">
      <c r="A3713" s="13"/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</row>
    <row r="3714" spans="1:21" ht="12.75">
      <c r="A3714" s="13"/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</row>
    <row r="3715" spans="1:21" ht="12.75">
      <c r="A3715" s="13"/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</row>
    <row r="3716" spans="1:21" ht="12.75">
      <c r="A3716" s="13"/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</row>
    <row r="3717" spans="1:21" ht="12.75">
      <c r="A3717" s="13"/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</row>
    <row r="3718" spans="1:21" ht="12.75">
      <c r="A3718" s="13"/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</row>
    <row r="3719" spans="1:21" ht="12.75">
      <c r="A3719" s="13"/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</row>
    <row r="3720" spans="1:21" ht="12.75">
      <c r="A3720" s="13"/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</row>
    <row r="3721" spans="1:21" ht="12.75">
      <c r="A3721" s="13"/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</row>
    <row r="3722" spans="1:21" ht="12.75">
      <c r="A3722" s="13"/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</row>
    <row r="3723" spans="1:21" ht="12.75">
      <c r="A3723" s="13"/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</row>
    <row r="3724" spans="1:21" ht="12.75">
      <c r="A3724" s="13"/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</row>
    <row r="3725" spans="1:21" ht="12.75">
      <c r="A3725" s="13"/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</row>
    <row r="3726" spans="1:21" ht="12.75">
      <c r="A3726" s="13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</row>
    <row r="3727" spans="1:21" ht="12.75">
      <c r="A3727" s="13"/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</row>
    <row r="3728" spans="1:21" ht="12.75">
      <c r="A3728" s="13"/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</row>
    <row r="3729" spans="1:21" ht="12.75">
      <c r="A3729" s="13"/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</row>
    <row r="3730" spans="1:21" ht="12.75">
      <c r="A3730" s="13"/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</row>
    <row r="3731" spans="1:21" ht="12.75">
      <c r="A3731" s="13"/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</row>
    <row r="3732" spans="1:21" ht="12.75">
      <c r="A3732" s="13"/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</row>
    <row r="3733" spans="1:21" ht="12.75">
      <c r="A3733" s="13"/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</row>
    <row r="3734" spans="1:21" ht="12.75">
      <c r="A3734" s="13"/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</row>
    <row r="3735" spans="1:21" ht="12.75">
      <c r="A3735" s="13"/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</row>
    <row r="3736" spans="1:21" ht="12.75">
      <c r="A3736" s="13"/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</row>
    <row r="3737" spans="1:21" ht="12.75">
      <c r="A3737" s="13"/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</row>
    <row r="3738" spans="1:21" ht="12.75">
      <c r="A3738" s="13"/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</row>
    <row r="3739" spans="1:21" ht="12.75">
      <c r="A3739" s="13"/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</row>
    <row r="3740" spans="1:21" ht="12.75">
      <c r="A3740" s="13"/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</row>
    <row r="3741" spans="1:21" ht="12.75">
      <c r="A3741" s="13"/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</row>
    <row r="3742" spans="1:21" ht="12.75">
      <c r="A3742" s="13"/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</row>
    <row r="3743" spans="1:21" ht="12.75">
      <c r="A3743" s="13"/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</row>
    <row r="3744" spans="1:21" ht="12.75">
      <c r="A3744" s="13"/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</row>
    <row r="3745" spans="1:21" ht="12.75">
      <c r="A3745" s="13"/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</row>
    <row r="3746" spans="1:21" ht="12.75">
      <c r="A3746" s="13"/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</row>
    <row r="3747" spans="1:21" ht="12.75">
      <c r="A3747" s="13"/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</row>
    <row r="3748" spans="1:21" ht="12.75">
      <c r="A3748" s="13"/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</row>
    <row r="3749" spans="1:21" ht="12.75">
      <c r="A3749" s="13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</row>
    <row r="3750" spans="1:21" ht="12.75">
      <c r="A3750" s="13"/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</row>
    <row r="3751" spans="1:21" ht="12.75">
      <c r="A3751" s="13"/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</row>
    <row r="3752" spans="1:21" ht="12.75">
      <c r="A3752" s="13"/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</row>
    <row r="3753" spans="1:21" ht="12.75">
      <c r="A3753" s="13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</row>
    <row r="3754" spans="1:21" ht="12.75">
      <c r="A3754" s="13"/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</row>
    <row r="3755" spans="1:21" ht="12.75">
      <c r="A3755" s="13"/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</row>
    <row r="3756" spans="1:21" ht="12.75">
      <c r="A3756" s="13"/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</row>
    <row r="3757" spans="1:21" ht="12.75">
      <c r="A3757" s="13"/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</row>
    <row r="3758" spans="1:21" ht="12.75">
      <c r="A3758" s="13"/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</row>
    <row r="3759" spans="1:21" ht="12.75">
      <c r="A3759" s="13"/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</row>
    <row r="3760" spans="1:21" ht="12.75">
      <c r="A3760" s="13"/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</row>
    <row r="3761" spans="1:21" ht="12.75">
      <c r="A3761" s="13"/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</row>
    <row r="3762" spans="1:21" ht="12.75">
      <c r="A3762" s="13"/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</row>
    <row r="3763" spans="1:21" ht="12.75">
      <c r="A3763" s="13"/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</row>
    <row r="3764" spans="1:21" ht="12.75">
      <c r="A3764" s="13"/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</row>
    <row r="3765" spans="1:21" ht="12.75">
      <c r="A3765" s="13"/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</row>
    <row r="3766" spans="1:21" ht="12.75">
      <c r="A3766" s="13"/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</row>
    <row r="3767" spans="1:21" ht="12.75">
      <c r="A3767" s="13"/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</row>
    <row r="3768" spans="1:21" ht="12.75">
      <c r="A3768" s="13"/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</row>
    <row r="3769" spans="1:21" ht="12.75">
      <c r="A3769" s="13"/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</row>
    <row r="3770" spans="1:21" ht="12.75">
      <c r="A3770" s="13"/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</row>
    <row r="3771" spans="1:21" ht="12.75">
      <c r="A3771" s="13"/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</row>
    <row r="3772" spans="1:21" ht="12.75">
      <c r="A3772" s="13"/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</row>
    <row r="3773" spans="1:21" ht="12.75">
      <c r="A3773" s="13"/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</row>
    <row r="3774" spans="1:21" ht="12.75">
      <c r="A3774" s="13"/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</row>
    <row r="3775" spans="1:21" ht="12.75">
      <c r="A3775" s="13"/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</row>
    <row r="3776" spans="1:21" ht="12.75">
      <c r="A3776" s="13"/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</row>
    <row r="3777" spans="1:21" ht="12.75">
      <c r="A3777" s="13"/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</row>
    <row r="3778" spans="1:21" ht="12.75">
      <c r="A3778" s="13"/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</row>
    <row r="3779" spans="1:21" ht="12.75">
      <c r="A3779" s="13"/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</row>
    <row r="3780" spans="1:21" ht="12.75">
      <c r="A3780" s="13"/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</row>
    <row r="3781" spans="1:21" ht="12.75">
      <c r="A3781" s="13"/>
      <c r="B3781" s="13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</row>
    <row r="3782" spans="1:21" ht="12.75">
      <c r="A3782" s="13"/>
      <c r="B3782" s="13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</row>
    <row r="3783" spans="1:21" ht="12.75">
      <c r="A3783" s="13"/>
      <c r="B3783" s="13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</row>
    <row r="3784" spans="1:21" ht="12.75">
      <c r="A3784" s="13"/>
      <c r="B3784" s="13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</row>
    <row r="3785" spans="1:21" ht="12.75">
      <c r="A3785" s="13"/>
      <c r="B3785" s="13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</row>
    <row r="3786" spans="1:21" ht="12.75">
      <c r="A3786" s="13"/>
      <c r="B3786" s="13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</row>
    <row r="3787" spans="1:21" ht="12.75">
      <c r="A3787" s="13"/>
      <c r="B3787" s="13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</row>
    <row r="3788" spans="1:21" ht="12.75">
      <c r="A3788" s="13"/>
      <c r="B3788" s="13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</row>
    <row r="3789" spans="1:21" ht="12.75">
      <c r="A3789" s="13"/>
      <c r="B3789" s="13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</row>
    <row r="3790" spans="1:21" ht="12.75">
      <c r="A3790" s="13"/>
      <c r="B3790" s="13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</row>
    <row r="3791" spans="1:21" ht="12.75">
      <c r="A3791" s="13"/>
      <c r="B3791" s="13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</row>
    <row r="3792" spans="1:21" ht="12.75">
      <c r="A3792" s="13"/>
      <c r="B3792" s="13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</row>
    <row r="3793" spans="1:21" ht="12.75">
      <c r="A3793" s="13"/>
      <c r="B3793" s="13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</row>
    <row r="3794" spans="1:21" ht="12.75">
      <c r="A3794" s="13"/>
      <c r="B3794" s="13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</row>
    <row r="3795" spans="1:21" ht="12.75">
      <c r="A3795" s="13"/>
      <c r="B3795" s="13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</row>
    <row r="3796" spans="1:21" ht="12.75">
      <c r="A3796" s="13"/>
      <c r="B3796" s="13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</row>
    <row r="3797" spans="1:21" ht="12.75">
      <c r="A3797" s="13"/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</row>
    <row r="3798" spans="1:21" ht="12.75">
      <c r="A3798" s="13"/>
      <c r="B3798" s="13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</row>
    <row r="3799" spans="1:21" ht="12.75">
      <c r="A3799" s="13"/>
      <c r="B3799" s="13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</row>
    <row r="3800" spans="1:21" ht="12.75">
      <c r="A3800" s="13"/>
      <c r="B3800" s="13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</row>
    <row r="3801" spans="1:21" ht="12.75">
      <c r="A3801" s="13"/>
      <c r="B3801" s="13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</row>
    <row r="3802" spans="1:21" ht="12.75">
      <c r="A3802" s="13"/>
      <c r="B3802" s="13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</row>
    <row r="3803" spans="1:21" ht="12.75">
      <c r="A3803" s="13"/>
      <c r="B3803" s="13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</row>
    <row r="3804" spans="1:21" ht="12.75">
      <c r="A3804" s="13"/>
      <c r="B3804" s="13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</row>
    <row r="3805" spans="1:21" ht="12.75">
      <c r="A3805" s="13"/>
      <c r="B3805" s="13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</row>
    <row r="3806" spans="1:21" ht="12.75">
      <c r="A3806" s="13"/>
      <c r="B3806" s="13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</row>
    <row r="3807" spans="1:21" ht="12.75">
      <c r="A3807" s="13"/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</row>
    <row r="3808" spans="1:21" ht="12.75">
      <c r="A3808" s="13"/>
      <c r="B3808" s="13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</row>
    <row r="3809" spans="1:21" ht="12.75">
      <c r="A3809" s="13"/>
      <c r="B3809" s="13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</row>
    <row r="3810" spans="1:21" ht="12.75">
      <c r="A3810" s="13"/>
      <c r="B3810" s="13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</row>
    <row r="3811" spans="1:21" ht="12.75">
      <c r="A3811" s="13"/>
      <c r="B3811" s="13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</row>
    <row r="3812" spans="1:21" ht="12.75">
      <c r="A3812" s="13"/>
      <c r="B3812" s="13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</row>
    <row r="3813" spans="1:21" ht="12.75">
      <c r="A3813" s="13"/>
      <c r="B3813" s="13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</row>
    <row r="3814" spans="1:21" ht="12.75">
      <c r="A3814" s="13"/>
      <c r="B3814" s="13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</row>
    <row r="3815" spans="1:21" ht="12.75">
      <c r="A3815" s="13"/>
      <c r="B3815" s="13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</row>
    <row r="3816" spans="1:21" ht="12.75">
      <c r="A3816" s="13"/>
      <c r="B3816" s="13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</row>
    <row r="3817" spans="1:21" ht="12.75">
      <c r="A3817" s="13"/>
      <c r="B3817" s="13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</row>
    <row r="3818" spans="1:21" ht="12.75">
      <c r="A3818" s="13"/>
      <c r="B3818" s="13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</row>
    <row r="3819" spans="1:21" ht="12.75">
      <c r="A3819" s="13"/>
      <c r="B3819" s="13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</row>
    <row r="3820" spans="1:21" ht="12.75">
      <c r="A3820" s="13"/>
      <c r="B3820" s="13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</row>
    <row r="3821" spans="1:21" ht="12.75">
      <c r="A3821" s="13"/>
      <c r="B3821" s="13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</row>
    <row r="3822" spans="1:21" ht="12.75">
      <c r="A3822" s="13"/>
      <c r="B3822" s="13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</row>
    <row r="3823" spans="1:21" ht="12.75">
      <c r="A3823" s="13"/>
      <c r="B3823" s="13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</row>
    <row r="3824" spans="1:21" ht="12.75">
      <c r="A3824" s="13"/>
      <c r="B3824" s="13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</row>
    <row r="3825" spans="1:21" ht="12.75">
      <c r="A3825" s="13"/>
      <c r="B3825" s="13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</row>
    <row r="3826" spans="1:21" ht="12.75">
      <c r="A3826" s="13"/>
      <c r="B3826" s="13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</row>
    <row r="3827" spans="1:21" ht="12.75">
      <c r="A3827" s="13"/>
      <c r="B3827" s="13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</row>
    <row r="3828" spans="1:21" ht="12.75">
      <c r="A3828" s="13"/>
      <c r="B3828" s="13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</row>
    <row r="3829" spans="1:21" ht="12.75">
      <c r="A3829" s="13"/>
      <c r="B3829" s="13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</row>
    <row r="3830" spans="1:21" ht="12.75">
      <c r="A3830" s="13"/>
      <c r="B3830" s="13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</row>
    <row r="3831" spans="1:21" ht="12.75">
      <c r="A3831" s="13"/>
      <c r="B3831" s="13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</row>
    <row r="3832" spans="1:21" ht="12.75">
      <c r="A3832" s="13"/>
      <c r="B3832" s="13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</row>
    <row r="3833" spans="1:21" ht="12.75">
      <c r="A3833" s="13"/>
      <c r="B3833" s="13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</row>
    <row r="3834" spans="1:21" ht="12.75">
      <c r="A3834" s="13"/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</row>
    <row r="3835" spans="1:21" ht="12.75">
      <c r="A3835" s="13"/>
      <c r="B3835" s="13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</row>
    <row r="3836" spans="1:21" ht="12.75">
      <c r="A3836" s="13"/>
      <c r="B3836" s="13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</row>
    <row r="3837" spans="1:21" ht="12.75">
      <c r="A3837" s="13"/>
      <c r="B3837" s="13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</row>
    <row r="3838" spans="1:21" ht="12.75">
      <c r="A3838" s="13"/>
      <c r="B3838" s="13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</row>
    <row r="3839" spans="1:21" ht="12.75">
      <c r="A3839" s="13"/>
      <c r="B3839" s="13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</row>
    <row r="3840" spans="1:21" ht="12.75">
      <c r="A3840" s="13"/>
      <c r="B3840" s="13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</row>
    <row r="3841" spans="1:21" ht="12.75">
      <c r="A3841" s="13"/>
      <c r="B3841" s="13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</row>
    <row r="3842" spans="1:21" ht="12.75">
      <c r="A3842" s="13"/>
      <c r="B3842" s="13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</row>
    <row r="3843" spans="1:21" ht="12.75">
      <c r="A3843" s="13"/>
      <c r="B3843" s="13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</row>
    <row r="3844" spans="1:21" ht="12.75">
      <c r="A3844" s="13"/>
      <c r="B3844" s="13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</row>
    <row r="3845" spans="1:21" ht="12.75">
      <c r="A3845" s="13"/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</row>
    <row r="3846" spans="1:21" ht="12.75">
      <c r="A3846" s="13"/>
      <c r="B3846" s="13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</row>
    <row r="3847" spans="1:21" ht="12.75">
      <c r="A3847" s="13"/>
      <c r="B3847" s="13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</row>
    <row r="3848" spans="1:21" ht="12.75">
      <c r="A3848" s="13"/>
      <c r="B3848" s="13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</row>
    <row r="3849" spans="1:21" ht="12.75">
      <c r="A3849" s="13"/>
      <c r="B3849" s="13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</row>
    <row r="3850" spans="1:21" ht="12.75">
      <c r="A3850" s="13"/>
      <c r="B3850" s="13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</row>
    <row r="3851" spans="1:21" ht="12.75">
      <c r="A3851" s="13"/>
      <c r="B3851" s="13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</row>
    <row r="3852" spans="1:21" ht="12.75">
      <c r="A3852" s="13"/>
      <c r="B3852" s="13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</row>
    <row r="3853" spans="1:21" ht="12.75">
      <c r="A3853" s="13"/>
      <c r="B3853" s="13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</row>
    <row r="3854" spans="1:21" ht="12.75">
      <c r="A3854" s="13"/>
      <c r="B3854" s="13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</row>
    <row r="3855" spans="1:21" ht="12.75">
      <c r="A3855" s="13"/>
      <c r="B3855" s="13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</row>
    <row r="3856" spans="1:21" ht="12.75">
      <c r="A3856" s="13"/>
      <c r="B3856" s="13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</row>
    <row r="3857" spans="1:21" ht="12.75">
      <c r="A3857" s="13"/>
      <c r="B3857" s="13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</row>
    <row r="3858" spans="1:21" ht="12.75">
      <c r="A3858" s="13"/>
      <c r="B3858" s="13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</row>
    <row r="3859" spans="1:21" ht="12.75">
      <c r="A3859" s="13"/>
      <c r="B3859" s="13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</row>
    <row r="3860" spans="1:21" ht="12.75">
      <c r="A3860" s="13"/>
      <c r="B3860" s="13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</row>
    <row r="3861" spans="1:21" ht="12.75">
      <c r="A3861" s="13"/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</row>
    <row r="3862" spans="1:21" ht="12.75">
      <c r="A3862" s="13"/>
      <c r="B3862" s="13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</row>
    <row r="3863" spans="1:21" ht="12.75">
      <c r="A3863" s="13"/>
      <c r="B3863" s="13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</row>
    <row r="3864" spans="1:21" ht="12.75">
      <c r="A3864" s="13"/>
      <c r="B3864" s="13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</row>
    <row r="3865" spans="1:21" ht="12.75">
      <c r="A3865" s="13"/>
      <c r="B3865" s="13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</row>
    <row r="3866" spans="1:21" ht="12.75">
      <c r="A3866" s="13"/>
      <c r="B3866" s="13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</row>
    <row r="3867" spans="1:21" ht="12.75">
      <c r="A3867" s="13"/>
      <c r="B3867" s="13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</row>
    <row r="3868" spans="1:21" ht="12.75">
      <c r="A3868" s="13"/>
      <c r="B3868" s="13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</row>
    <row r="3869" spans="1:21" ht="12.75">
      <c r="A3869" s="13"/>
      <c r="B3869" s="13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</row>
    <row r="3870" spans="1:21" ht="12.75">
      <c r="A3870" s="13"/>
      <c r="B3870" s="13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</row>
    <row r="3871" spans="1:21" ht="12.75">
      <c r="A3871" s="13"/>
      <c r="B3871" s="13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</row>
    <row r="3872" spans="1:21" ht="12.75">
      <c r="A3872" s="13"/>
      <c r="B3872" s="13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</row>
    <row r="3873" spans="1:21" ht="12.75">
      <c r="A3873" s="13"/>
      <c r="B3873" s="13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</row>
    <row r="3874" spans="1:21" ht="12.75">
      <c r="A3874" s="13"/>
      <c r="B3874" s="13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</row>
    <row r="3875" spans="1:21" ht="12.75">
      <c r="A3875" s="13"/>
      <c r="B3875" s="13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</row>
    <row r="3876" spans="1:21" ht="12.75">
      <c r="A3876" s="13"/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</row>
    <row r="3877" spans="1:21" ht="12.75">
      <c r="A3877" s="13"/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</row>
    <row r="3878" spans="1:21" ht="12.75">
      <c r="A3878" s="13"/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</row>
    <row r="3879" spans="1:21" ht="12.75">
      <c r="A3879" s="13"/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</row>
    <row r="3880" spans="1:21" ht="12.75">
      <c r="A3880" s="13"/>
      <c r="B3880" s="13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</row>
    <row r="3881" spans="1:21" ht="12.75">
      <c r="A3881" s="13"/>
      <c r="B3881" s="13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</row>
    <row r="3882" spans="1:21" ht="12.75">
      <c r="A3882" s="13"/>
      <c r="B3882" s="13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</row>
    <row r="3883" spans="1:21" ht="12.75">
      <c r="A3883" s="13"/>
      <c r="B3883" s="13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</row>
    <row r="3884" spans="1:21" ht="12.75">
      <c r="A3884" s="13"/>
      <c r="B3884" s="13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</row>
    <row r="3885" spans="1:21" ht="12.75">
      <c r="A3885" s="13"/>
      <c r="B3885" s="13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</row>
    <row r="3886" spans="1:21" ht="12.75">
      <c r="A3886" s="13"/>
      <c r="B3886" s="13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</row>
    <row r="3887" spans="1:21" ht="12.75">
      <c r="A3887" s="13"/>
      <c r="B3887" s="13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</row>
    <row r="3888" spans="1:21" ht="12.75">
      <c r="A3888" s="13"/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</row>
    <row r="3889" spans="1:21" ht="12.75">
      <c r="A3889" s="13"/>
      <c r="B3889" s="13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</row>
    <row r="3890" spans="1:21" ht="12.75">
      <c r="A3890" s="13"/>
      <c r="B3890" s="13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</row>
    <row r="3891" spans="1:21" ht="12.75">
      <c r="A3891" s="13"/>
      <c r="B3891" s="13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</row>
    <row r="3892" spans="1:21" ht="12.75">
      <c r="A3892" s="13"/>
      <c r="B3892" s="13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</row>
    <row r="3893" spans="1:21" ht="12.75">
      <c r="A3893" s="13"/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</row>
    <row r="3894" spans="1:21" ht="12.75">
      <c r="A3894" s="13"/>
      <c r="B3894" s="13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</row>
    <row r="3895" spans="1:21" ht="12.75">
      <c r="A3895" s="13"/>
      <c r="B3895" s="13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</row>
    <row r="3896" spans="1:21" ht="12.75">
      <c r="A3896" s="13"/>
      <c r="B3896" s="13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</row>
    <row r="3897" spans="1:21" ht="12.75">
      <c r="A3897" s="13"/>
      <c r="B3897" s="13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</row>
    <row r="3898" spans="1:21" ht="12.75">
      <c r="A3898" s="13"/>
      <c r="B3898" s="13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</row>
    <row r="3899" spans="1:21" ht="12.75">
      <c r="A3899" s="13"/>
      <c r="B3899" s="13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</row>
    <row r="3900" spans="1:21" ht="12.75">
      <c r="A3900" s="13"/>
      <c r="B3900" s="13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</row>
    <row r="3901" spans="1:21" ht="12.75">
      <c r="A3901" s="13"/>
      <c r="B3901" s="13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</row>
    <row r="3902" spans="1:21" ht="12.75">
      <c r="A3902" s="13"/>
      <c r="B3902" s="13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</row>
    <row r="3903" spans="1:21" ht="12.75">
      <c r="A3903" s="13"/>
      <c r="B3903" s="13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</row>
    <row r="3904" spans="1:21" ht="12.75">
      <c r="A3904" s="13"/>
      <c r="B3904" s="13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</row>
    <row r="3905" spans="1:21" ht="12.75">
      <c r="A3905" s="13"/>
      <c r="B3905" s="13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</row>
    <row r="3906" spans="1:21" ht="12.75">
      <c r="A3906" s="13"/>
      <c r="B3906" s="13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</row>
    <row r="3907" spans="1:21" ht="12.75">
      <c r="A3907" s="13"/>
      <c r="B3907" s="13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</row>
    <row r="3908" spans="1:21" ht="12.75">
      <c r="A3908" s="13"/>
      <c r="B3908" s="13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</row>
    <row r="3909" spans="1:21" ht="12.75">
      <c r="A3909" s="13"/>
      <c r="B3909" s="13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</row>
    <row r="3910" spans="1:21" ht="12.75">
      <c r="A3910" s="13"/>
      <c r="B3910" s="13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</row>
    <row r="3911" spans="1:21" ht="12.75">
      <c r="A3911" s="13"/>
      <c r="B3911" s="13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</row>
    <row r="3912" spans="1:21" ht="12.75">
      <c r="A3912" s="13"/>
      <c r="B3912" s="13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</row>
    <row r="3913" spans="1:21" ht="12.75">
      <c r="A3913" s="13"/>
      <c r="B3913" s="13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</row>
    <row r="3914" spans="1:21" ht="12.75">
      <c r="A3914" s="13"/>
      <c r="B3914" s="13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</row>
    <row r="3915" spans="1:21" ht="12.75">
      <c r="A3915" s="13"/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</row>
    <row r="3916" spans="1:21" ht="12.75">
      <c r="A3916" s="13"/>
      <c r="B3916" s="13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</row>
    <row r="3917" spans="1:21" ht="12.75">
      <c r="A3917" s="13"/>
      <c r="B3917" s="13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</row>
    <row r="3918" spans="1:21" ht="12.75">
      <c r="A3918" s="13"/>
      <c r="B3918" s="13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</row>
    <row r="3919" spans="1:21" ht="12.75">
      <c r="A3919" s="13"/>
      <c r="B3919" s="13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</row>
    <row r="3920" spans="1:21" ht="12.75">
      <c r="A3920" s="13"/>
      <c r="B3920" s="13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</row>
    <row r="3921" spans="1:21" ht="12.75">
      <c r="A3921" s="13"/>
      <c r="B3921" s="13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</row>
    <row r="3922" spans="1:21" ht="12.75">
      <c r="A3922" s="13"/>
      <c r="B3922" s="13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</row>
    <row r="3923" spans="1:21" ht="12.75">
      <c r="A3923" s="13"/>
      <c r="B3923" s="13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</row>
    <row r="3924" spans="1:21" ht="12.75">
      <c r="A3924" s="13"/>
      <c r="B3924" s="13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</row>
    <row r="3925" spans="1:21" ht="12.75">
      <c r="A3925" s="13"/>
      <c r="B3925" s="13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</row>
    <row r="3926" spans="1:21" ht="12.75">
      <c r="A3926" s="13"/>
      <c r="B3926" s="13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</row>
    <row r="3927" spans="1:21" ht="12.75">
      <c r="A3927" s="13"/>
      <c r="B3927" s="13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</row>
    <row r="3928" spans="1:21" ht="12.75">
      <c r="A3928" s="13"/>
      <c r="B3928" s="13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</row>
    <row r="3929" spans="1:21" ht="12.75">
      <c r="A3929" s="13"/>
      <c r="B3929" s="13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</row>
    <row r="3930" spans="1:21" ht="12.75">
      <c r="A3930" s="13"/>
      <c r="B3930" s="13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</row>
    <row r="3931" spans="1:21" ht="12.75">
      <c r="A3931" s="13"/>
      <c r="B3931" s="13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</row>
    <row r="3932" spans="1:21" ht="12.75">
      <c r="A3932" s="13"/>
      <c r="B3932" s="13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</row>
    <row r="3933" spans="1:21" ht="12.75">
      <c r="A3933" s="13"/>
      <c r="B3933" s="13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</row>
    <row r="3934" spans="1:21" ht="12.75">
      <c r="A3934" s="13"/>
      <c r="B3934" s="13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</row>
    <row r="3935" spans="1:21" ht="12.75">
      <c r="A3935" s="13"/>
      <c r="B3935" s="13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</row>
    <row r="3936" spans="1:21" ht="12.75">
      <c r="A3936" s="13"/>
      <c r="B3936" s="13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</row>
    <row r="3937" spans="1:21" ht="12.75">
      <c r="A3937" s="13"/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</row>
    <row r="3938" spans="1:21" ht="12.75">
      <c r="A3938" s="13"/>
      <c r="B3938" s="13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</row>
    <row r="3939" spans="1:21" ht="12.75">
      <c r="A3939" s="13"/>
      <c r="B3939" s="13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</row>
    <row r="3940" spans="1:21" ht="12.75">
      <c r="A3940" s="13"/>
      <c r="B3940" s="13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</row>
    <row r="3941" spans="1:21" ht="12.75">
      <c r="A3941" s="13"/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</row>
    <row r="3942" spans="1:21" ht="12.75">
      <c r="A3942" s="13"/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</row>
    <row r="3943" spans="1:21" ht="12.75">
      <c r="A3943" s="13"/>
      <c r="B3943" s="13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</row>
    <row r="3944" spans="1:21" ht="12.75">
      <c r="A3944" s="13"/>
      <c r="B3944" s="13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</row>
    <row r="3945" spans="1:21" ht="12.75">
      <c r="A3945" s="13"/>
      <c r="B3945" s="13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</row>
    <row r="3946" spans="1:21" ht="12.75">
      <c r="A3946" s="13"/>
      <c r="B3946" s="13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</row>
    <row r="3947" spans="1:21" ht="12.75">
      <c r="A3947" s="13"/>
      <c r="B3947" s="13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</row>
    <row r="3948" spans="1:21" ht="12.75">
      <c r="A3948" s="13"/>
      <c r="B3948" s="13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</row>
    <row r="3949" spans="1:21" ht="12.75">
      <c r="A3949" s="13"/>
      <c r="B3949" s="13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</row>
    <row r="3950" spans="1:21" ht="12.75">
      <c r="A3950" s="13"/>
      <c r="B3950" s="13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</row>
    <row r="3951" spans="1:21" ht="12.75">
      <c r="A3951" s="13"/>
      <c r="B3951" s="13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</row>
    <row r="3952" spans="1:21" ht="12.75">
      <c r="A3952" s="13"/>
      <c r="B3952" s="13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</row>
    <row r="3953" spans="1:21" ht="12.75">
      <c r="A3953" s="13"/>
      <c r="B3953" s="13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</row>
    <row r="3954" spans="1:21" ht="12.75">
      <c r="A3954" s="13"/>
      <c r="B3954" s="13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</row>
    <row r="3955" spans="1:21" ht="12.75">
      <c r="A3955" s="13"/>
      <c r="B3955" s="13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</row>
    <row r="3956" spans="1:21" ht="12.75">
      <c r="A3956" s="13"/>
      <c r="B3956" s="13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</row>
    <row r="3957" spans="1:21" ht="12.75">
      <c r="A3957" s="13"/>
      <c r="B3957" s="13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</row>
    <row r="3958" spans="1:21" ht="12.75">
      <c r="A3958" s="13"/>
      <c r="B3958" s="13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</row>
    <row r="3959" spans="1:21" ht="12.75">
      <c r="A3959" s="13"/>
      <c r="B3959" s="13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</row>
    <row r="3960" spans="1:21" ht="12.75">
      <c r="A3960" s="13"/>
      <c r="B3960" s="13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</row>
    <row r="3961" spans="1:21" ht="12.75">
      <c r="A3961" s="13"/>
      <c r="B3961" s="13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</row>
    <row r="3962" spans="1:21" ht="12.75">
      <c r="A3962" s="13"/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</row>
    <row r="3963" spans="1:21" ht="12.75">
      <c r="A3963" s="13"/>
      <c r="B3963" s="13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</row>
    <row r="3964" spans="1:21" ht="12.75">
      <c r="A3964" s="13"/>
      <c r="B3964" s="13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</row>
    <row r="3965" spans="1:21" ht="12.75">
      <c r="A3965" s="13"/>
      <c r="B3965" s="13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</row>
    <row r="3966" spans="1:21" ht="12.75">
      <c r="A3966" s="13"/>
      <c r="B3966" s="13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</row>
    <row r="3967" spans="1:21" ht="12.75">
      <c r="A3967" s="13"/>
      <c r="B3967" s="13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</row>
    <row r="3968" spans="1:21" ht="12.75">
      <c r="A3968" s="13"/>
      <c r="B3968" s="13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</row>
    <row r="3969" spans="1:21" ht="12.75">
      <c r="A3969" s="13"/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</row>
    <row r="3970" spans="1:21" ht="12.75">
      <c r="A3970" s="13"/>
      <c r="B3970" s="13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</row>
    <row r="3971" spans="1:21" ht="12.75">
      <c r="A3971" s="13"/>
      <c r="B3971" s="13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</row>
    <row r="3972" spans="1:21" ht="12.75">
      <c r="A3972" s="13"/>
      <c r="B3972" s="13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</row>
    <row r="3973" spans="1:21" ht="12.75">
      <c r="A3973" s="13"/>
      <c r="B3973" s="13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</row>
    <row r="3974" spans="1:21" ht="12.75">
      <c r="A3974" s="13"/>
      <c r="B3974" s="13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</row>
    <row r="3975" spans="1:21" ht="12.75">
      <c r="A3975" s="13"/>
      <c r="B3975" s="13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</row>
    <row r="3976" spans="1:21" ht="12.75">
      <c r="A3976" s="13"/>
      <c r="B3976" s="13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</row>
    <row r="3977" spans="1:21" ht="12.75">
      <c r="A3977" s="13"/>
      <c r="B3977" s="13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</row>
    <row r="3978" spans="1:21" ht="12.75">
      <c r="A3978" s="13"/>
      <c r="B3978" s="13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</row>
    <row r="3979" spans="1:21" ht="12.75">
      <c r="A3979" s="13"/>
      <c r="B3979" s="13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</row>
    <row r="3980" spans="1:21" ht="12.75">
      <c r="A3980" s="13"/>
      <c r="B3980" s="13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</row>
    <row r="3981" spans="1:21" ht="12.75">
      <c r="A3981" s="13"/>
      <c r="B3981" s="13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</row>
    <row r="3982" spans="1:21" ht="12.75">
      <c r="A3982" s="13"/>
      <c r="B3982" s="13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</row>
    <row r="3983" spans="1:21" ht="12.75">
      <c r="A3983" s="13"/>
      <c r="B3983" s="13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</row>
    <row r="3984" spans="1:21" ht="12.75">
      <c r="A3984" s="13"/>
      <c r="B3984" s="13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</row>
    <row r="3985" spans="1:21" ht="12.75">
      <c r="A3985" s="13"/>
      <c r="B3985" s="13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</row>
    <row r="3986" spans="1:21" ht="12.75">
      <c r="A3986" s="13"/>
      <c r="B3986" s="13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</row>
    <row r="3987" spans="1:21" ht="12.75">
      <c r="A3987" s="13"/>
      <c r="B3987" s="13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</row>
    <row r="3988" spans="1:21" ht="12.75">
      <c r="A3988" s="13"/>
      <c r="B3988" s="13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</row>
    <row r="3989" spans="1:21" ht="12.75">
      <c r="A3989" s="13"/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</row>
    <row r="3990" spans="1:21" ht="12.75">
      <c r="A3990" s="13"/>
      <c r="B3990" s="13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</row>
    <row r="3991" spans="1:21" ht="12.75">
      <c r="A3991" s="13"/>
      <c r="B3991" s="13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</row>
    <row r="3992" spans="1:21" ht="12.75">
      <c r="A3992" s="13"/>
      <c r="B3992" s="13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</row>
    <row r="3993" spans="1:21" ht="12.75">
      <c r="A3993" s="13"/>
      <c r="B3993" s="13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</row>
    <row r="3994" spans="1:21" ht="12.75">
      <c r="A3994" s="13"/>
      <c r="B3994" s="13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</row>
    <row r="3995" spans="1:21" ht="12.75">
      <c r="A3995" s="13"/>
      <c r="B3995" s="13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</row>
    <row r="3996" spans="1:21" ht="12.75">
      <c r="A3996" s="13"/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</row>
    <row r="3997" spans="1:21" ht="12.75">
      <c r="A3997" s="13"/>
      <c r="B3997" s="13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</row>
    <row r="3998" spans="1:21" ht="12.75">
      <c r="A3998" s="13"/>
      <c r="B3998" s="13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</row>
    <row r="3999" spans="1:21" ht="12.75">
      <c r="A3999" s="13"/>
      <c r="B3999" s="13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</row>
    <row r="4000" spans="1:21" ht="12.75">
      <c r="A4000" s="13"/>
      <c r="B4000" s="13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</row>
    <row r="4001" spans="1:21" ht="12.75">
      <c r="A4001" s="13"/>
      <c r="B4001" s="13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</row>
    <row r="4002" spans="1:21" ht="12.75">
      <c r="A4002" s="13"/>
      <c r="B4002" s="13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</row>
    <row r="4003" spans="1:21" ht="12.75">
      <c r="A4003" s="13"/>
      <c r="B4003" s="13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</row>
    <row r="4004" spans="1:21" ht="12.75">
      <c r="A4004" s="13"/>
      <c r="B4004" s="13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</row>
    <row r="4005" spans="1:21" ht="12.75">
      <c r="A4005" s="13"/>
      <c r="B4005" s="13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</row>
    <row r="4006" spans="1:21" ht="12.75">
      <c r="A4006" s="13"/>
      <c r="B4006" s="13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</row>
    <row r="4007" spans="1:21" ht="12.75">
      <c r="A4007" s="13"/>
      <c r="B4007" s="13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</row>
    <row r="4008" spans="1:21" ht="12.75">
      <c r="A4008" s="13"/>
      <c r="B4008" s="13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</row>
    <row r="4009" spans="1:21" ht="12.75">
      <c r="A4009" s="13"/>
      <c r="B4009" s="13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</row>
    <row r="4010" spans="1:21" ht="12.75">
      <c r="A4010" s="13"/>
      <c r="B4010" s="13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</row>
    <row r="4011" spans="1:21" ht="12.75">
      <c r="A4011" s="13"/>
      <c r="B4011" s="13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</row>
    <row r="4012" spans="1:21" ht="12.75">
      <c r="A4012" s="13"/>
      <c r="B4012" s="13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</row>
    <row r="4013" spans="1:21" ht="12.75">
      <c r="A4013" s="13"/>
      <c r="B4013" s="13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</row>
    <row r="4014" spans="1:21" ht="12.75">
      <c r="A4014" s="13"/>
      <c r="B4014" s="13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</row>
    <row r="4015" spans="1:21" ht="12.75">
      <c r="A4015" s="13"/>
      <c r="B4015" s="13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</row>
    <row r="4016" spans="1:21" ht="12.75">
      <c r="A4016" s="13"/>
      <c r="B4016" s="13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</row>
    <row r="4017" spans="1:21" ht="12.75">
      <c r="A4017" s="13"/>
      <c r="B4017" s="13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</row>
    <row r="4018" spans="1:21" ht="12.75">
      <c r="A4018" s="13"/>
      <c r="B4018" s="13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</row>
    <row r="4019" spans="1:21" ht="12.75">
      <c r="A4019" s="13"/>
      <c r="B4019" s="13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</row>
    <row r="4020" spans="1:21" ht="12.75">
      <c r="A4020" s="13"/>
      <c r="B4020" s="13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</row>
    <row r="4021" spans="1:21" ht="12.75">
      <c r="A4021" s="13"/>
      <c r="B4021" s="13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</row>
    <row r="4022" spans="1:21" ht="12.75">
      <c r="A4022" s="13"/>
      <c r="B4022" s="13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</row>
    <row r="4023" spans="1:21" ht="12.75">
      <c r="A4023" s="13"/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</row>
    <row r="4024" spans="1:21" ht="12.75">
      <c r="A4024" s="13"/>
      <c r="B4024" s="13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</row>
    <row r="4025" spans="1:21" ht="12.75">
      <c r="A4025" s="13"/>
      <c r="B4025" s="13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</row>
    <row r="4026" spans="1:21" ht="12.75">
      <c r="A4026" s="13"/>
      <c r="B4026" s="13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</row>
    <row r="4027" spans="1:21" ht="12.75">
      <c r="A4027" s="13"/>
      <c r="B4027" s="13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</row>
    <row r="4028" spans="1:21" ht="12.75">
      <c r="A4028" s="13"/>
      <c r="B4028" s="13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</row>
    <row r="4029" spans="1:21" ht="12.75">
      <c r="A4029" s="13"/>
      <c r="B4029" s="13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</row>
    <row r="4030" spans="1:21" ht="12.75">
      <c r="A4030" s="13"/>
      <c r="B4030" s="13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</row>
    <row r="4031" spans="1:21" ht="12.75">
      <c r="A4031" s="13"/>
      <c r="B4031" s="13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</row>
    <row r="4032" spans="1:21" ht="12.75">
      <c r="A4032" s="13"/>
      <c r="B4032" s="13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</row>
    <row r="4033" spans="1:21" ht="12.75">
      <c r="A4033" s="13"/>
      <c r="B4033" s="13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</row>
    <row r="4034" spans="1:21" ht="12.75">
      <c r="A4034" s="13"/>
      <c r="B4034" s="13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</row>
    <row r="4035" spans="1:21" ht="12.75">
      <c r="A4035" s="13"/>
      <c r="B4035" s="13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</row>
    <row r="4036" spans="1:21" ht="12.75">
      <c r="A4036" s="13"/>
      <c r="B4036" s="13"/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</row>
    <row r="4037" spans="1:21" ht="12.75">
      <c r="A4037" s="13"/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</row>
    <row r="4038" spans="1:21" ht="12.75">
      <c r="A4038" s="13"/>
      <c r="B4038" s="13"/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</row>
    <row r="4039" spans="1:21" ht="12.75">
      <c r="A4039" s="13"/>
      <c r="B4039" s="13"/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</row>
    <row r="4040" spans="1:21" ht="12.75">
      <c r="A4040" s="13"/>
      <c r="B4040" s="13"/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</row>
    <row r="4041" spans="1:21" ht="12.75">
      <c r="A4041" s="13"/>
      <c r="B4041" s="13"/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</row>
    <row r="4042" spans="1:21" ht="12.75">
      <c r="A4042" s="13"/>
      <c r="B4042" s="13"/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</row>
    <row r="4043" spans="1:21" ht="12.75">
      <c r="A4043" s="13"/>
      <c r="B4043" s="13"/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</row>
    <row r="4044" spans="1:21" ht="12.75">
      <c r="A4044" s="13"/>
      <c r="B4044" s="13"/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</row>
    <row r="4045" spans="1:21" ht="12.75">
      <c r="A4045" s="13"/>
      <c r="B4045" s="13"/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</row>
    <row r="4046" spans="1:21" ht="12.75">
      <c r="A4046" s="13"/>
      <c r="B4046" s="13"/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</row>
    <row r="4047" spans="1:21" ht="12.75">
      <c r="A4047" s="13"/>
      <c r="B4047" s="13"/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</row>
    <row r="4048" spans="1:21" ht="12.75">
      <c r="A4048" s="13"/>
      <c r="B4048" s="13"/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</row>
    <row r="4049" spans="1:21" ht="12.75">
      <c r="A4049" s="13"/>
      <c r="B4049" s="13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</row>
    <row r="4050" spans="1:21" ht="12.75">
      <c r="A4050" s="13"/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</row>
    <row r="4051" spans="1:21" ht="12.75">
      <c r="A4051" s="13"/>
      <c r="B4051" s="13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</row>
    <row r="4052" spans="1:21" ht="12.75">
      <c r="A4052" s="13"/>
      <c r="B4052" s="13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</row>
    <row r="4053" spans="1:21" ht="12.75">
      <c r="A4053" s="13"/>
      <c r="B4053" s="13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</row>
    <row r="4054" spans="1:21" ht="12.75">
      <c r="A4054" s="13"/>
      <c r="B4054" s="13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</row>
    <row r="4055" spans="1:21" ht="12.75">
      <c r="A4055" s="13"/>
      <c r="B4055" s="13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</row>
    <row r="4056" spans="1:21" ht="12.75">
      <c r="A4056" s="13"/>
      <c r="B4056" s="13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</row>
    <row r="4057" spans="1:21" ht="12.75">
      <c r="A4057" s="13"/>
      <c r="B4057" s="13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</row>
    <row r="4058" spans="1:21" ht="12.75">
      <c r="A4058" s="13"/>
      <c r="B4058" s="13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</row>
    <row r="4059" spans="1:21" ht="12.75">
      <c r="A4059" s="13"/>
      <c r="B4059" s="13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</row>
    <row r="4060" spans="1:21" ht="12.75">
      <c r="A4060" s="13"/>
      <c r="B4060" s="13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</row>
    <row r="4061" spans="1:21" ht="12.75">
      <c r="A4061" s="13"/>
      <c r="B4061" s="13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</row>
    <row r="4062" spans="1:21" ht="12.75">
      <c r="A4062" s="13"/>
      <c r="B4062" s="13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</row>
    <row r="4063" spans="1:21" ht="12.75">
      <c r="A4063" s="13"/>
      <c r="B4063" s="13"/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</row>
    <row r="4064" spans="1:21" ht="12.75">
      <c r="A4064" s="13"/>
      <c r="B4064" s="13"/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</row>
    <row r="4065" spans="1:21" ht="12.75">
      <c r="A4065" s="13"/>
      <c r="B4065" s="13"/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</row>
    <row r="4066" spans="1:21" ht="12.75">
      <c r="A4066" s="13"/>
      <c r="B4066" s="13"/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</row>
    <row r="4067" spans="1:21" ht="12.75">
      <c r="A4067" s="13"/>
      <c r="B4067" s="13"/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</row>
    <row r="4068" spans="1:21" ht="12.75">
      <c r="A4068" s="13"/>
      <c r="B4068" s="13"/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</row>
    <row r="4069" spans="1:21" ht="12.75">
      <c r="A4069" s="13"/>
      <c r="B4069" s="13"/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</row>
    <row r="4070" spans="1:21" ht="12.75">
      <c r="A4070" s="13"/>
      <c r="B4070" s="13"/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</row>
    <row r="4071" spans="1:21" ht="12.75">
      <c r="A4071" s="13"/>
      <c r="B4071" s="13"/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</row>
    <row r="4072" spans="1:21" ht="12.75">
      <c r="A4072" s="13"/>
      <c r="B4072" s="13"/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</row>
    <row r="4073" spans="1:21" ht="12.75">
      <c r="A4073" s="13"/>
      <c r="B4073" s="13"/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</row>
    <row r="4074" spans="1:21" ht="12.75">
      <c r="A4074" s="13"/>
      <c r="B4074" s="13"/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</row>
    <row r="4075" spans="1:21" ht="12.75">
      <c r="A4075" s="13"/>
      <c r="B4075" s="13"/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</row>
    <row r="4076" spans="1:21" ht="12.75">
      <c r="A4076" s="13"/>
      <c r="B4076" s="13"/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</row>
    <row r="4077" spans="1:21" ht="12.75">
      <c r="A4077" s="13"/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</row>
    <row r="4078" spans="1:21" ht="12.75">
      <c r="A4078" s="13"/>
      <c r="B4078" s="13"/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</row>
    <row r="4079" spans="1:21" ht="12.75">
      <c r="A4079" s="13"/>
      <c r="B4079" s="13"/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</row>
    <row r="4080" spans="1:21" ht="12.75">
      <c r="A4080" s="13"/>
      <c r="B4080" s="13"/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</row>
    <row r="4081" spans="1:21" ht="12.75">
      <c r="A4081" s="13"/>
      <c r="B4081" s="13"/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</row>
    <row r="4082" spans="1:21" ht="12.75">
      <c r="A4082" s="13"/>
      <c r="B4082" s="13"/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</row>
    <row r="4083" spans="1:21" ht="12.75">
      <c r="A4083" s="13"/>
      <c r="B4083" s="13"/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</row>
    <row r="4084" spans="1:21" ht="12.75">
      <c r="A4084" s="13"/>
      <c r="B4084" s="13"/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</row>
    <row r="4085" spans="1:21" ht="12.75">
      <c r="A4085" s="13"/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</row>
    <row r="4086" spans="1:21" ht="12.75">
      <c r="A4086" s="13"/>
      <c r="B4086" s="13"/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</row>
    <row r="4087" spans="1:21" ht="12.75">
      <c r="A4087" s="13"/>
      <c r="B4087" s="13"/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</row>
    <row r="4088" spans="1:21" ht="12.75">
      <c r="A4088" s="13"/>
      <c r="B4088" s="13"/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</row>
    <row r="4089" spans="1:21" ht="12.75">
      <c r="A4089" s="13"/>
      <c r="B4089" s="13"/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</row>
    <row r="4090" spans="1:21" ht="12.75">
      <c r="A4090" s="13"/>
      <c r="B4090" s="13"/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</row>
    <row r="4091" spans="1:21" ht="12.75">
      <c r="A4091" s="13"/>
      <c r="B4091" s="13"/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</row>
    <row r="4092" spans="1:21" ht="12.75">
      <c r="A4092" s="13"/>
      <c r="B4092" s="13"/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</row>
    <row r="4093" spans="1:21" ht="12.75">
      <c r="A4093" s="13"/>
      <c r="B4093" s="13"/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</row>
    <row r="4094" spans="1:21" ht="12.75">
      <c r="A4094" s="13"/>
      <c r="B4094" s="13"/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</row>
    <row r="4095" spans="1:21" ht="12.75">
      <c r="A4095" s="13"/>
      <c r="B4095" s="13"/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</row>
    <row r="4096" spans="1:21" ht="12.75">
      <c r="A4096" s="13"/>
      <c r="B4096" s="13"/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</row>
    <row r="4097" spans="1:21" ht="12.75">
      <c r="A4097" s="13"/>
      <c r="B4097" s="13"/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</row>
    <row r="4098" spans="1:21" ht="12.75">
      <c r="A4098" s="13"/>
      <c r="B4098" s="13"/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</row>
    <row r="4099" spans="1:21" ht="12.75">
      <c r="A4099" s="13"/>
      <c r="B4099" s="13"/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</row>
    <row r="4100" spans="1:21" ht="12.75">
      <c r="A4100" s="13"/>
      <c r="B4100" s="13"/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</row>
    <row r="4101" spans="1:21" ht="12.75">
      <c r="A4101" s="13"/>
      <c r="B4101" s="13"/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</row>
    <row r="4102" spans="1:21" ht="12.75">
      <c r="A4102" s="13"/>
      <c r="B4102" s="13"/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</row>
    <row r="4103" spans="1:21" ht="12.75">
      <c r="A4103" s="13"/>
      <c r="B4103" s="13"/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</row>
    <row r="4104" spans="1:21" ht="12.75">
      <c r="A4104" s="13"/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</row>
    <row r="4105" spans="1:21" ht="12.75">
      <c r="A4105" s="13"/>
      <c r="B4105" s="13"/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</row>
    <row r="4106" spans="1:21" ht="12.75">
      <c r="A4106" s="13"/>
      <c r="B4106" s="13"/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</row>
    <row r="4107" spans="1:21" ht="12.75">
      <c r="A4107" s="13"/>
      <c r="B4107" s="13"/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</row>
    <row r="4108" spans="1:21" ht="12.75">
      <c r="A4108" s="13"/>
      <c r="B4108" s="13"/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</row>
    <row r="4109" spans="1:21" ht="12.75">
      <c r="A4109" s="13"/>
      <c r="B4109" s="13"/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</row>
    <row r="4110" spans="1:21" ht="12.75">
      <c r="A4110" s="13"/>
      <c r="B4110" s="13"/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</row>
    <row r="4111" spans="1:21" ht="12.75">
      <c r="A4111" s="13"/>
      <c r="B4111" s="13"/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</row>
    <row r="4112" spans="1:21" ht="12.75">
      <c r="A4112" s="13"/>
      <c r="B4112" s="13"/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</row>
    <row r="4113" spans="1:21" ht="12.75">
      <c r="A4113" s="13"/>
      <c r="B4113" s="13"/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</row>
    <row r="4114" spans="1:21" ht="12.75">
      <c r="A4114" s="13"/>
      <c r="B4114" s="13"/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</row>
    <row r="4115" spans="1:21" ht="12.75">
      <c r="A4115" s="13"/>
      <c r="B4115" s="13"/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</row>
    <row r="4116" spans="1:21" ht="12.75">
      <c r="A4116" s="13"/>
      <c r="B4116" s="13"/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</row>
    <row r="4117" spans="1:21" ht="12.75">
      <c r="A4117" s="13"/>
      <c r="B4117" s="13"/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</row>
    <row r="4118" spans="1:21" ht="12.75">
      <c r="A4118" s="13"/>
      <c r="B4118" s="13"/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</row>
    <row r="4119" spans="1:21" ht="12.75">
      <c r="A4119" s="13"/>
      <c r="B4119" s="13"/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</row>
    <row r="4120" spans="1:21" ht="12.75">
      <c r="A4120" s="13"/>
      <c r="B4120" s="13"/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</row>
    <row r="4121" spans="1:21" ht="12.75">
      <c r="A4121" s="13"/>
      <c r="B4121" s="13"/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</row>
    <row r="4122" spans="1:21" ht="12.75">
      <c r="A4122" s="13"/>
      <c r="B4122" s="13"/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</row>
    <row r="4123" spans="1:21" ht="12.75">
      <c r="A4123" s="13"/>
      <c r="B4123" s="13"/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</row>
    <row r="4124" spans="1:21" ht="12.75">
      <c r="A4124" s="13"/>
      <c r="B4124" s="13"/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</row>
    <row r="4125" spans="1:21" ht="12.75">
      <c r="A4125" s="13"/>
      <c r="B4125" s="13"/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</row>
    <row r="4126" spans="1:21" ht="12.75">
      <c r="A4126" s="13"/>
      <c r="B4126" s="13"/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</row>
    <row r="4127" spans="1:21" ht="12.75">
      <c r="A4127" s="13"/>
      <c r="B4127" s="13"/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</row>
    <row r="4128" spans="1:21" ht="12.75">
      <c r="A4128" s="13"/>
      <c r="B4128" s="13"/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</row>
    <row r="4129" spans="1:21" ht="12.75">
      <c r="A4129" s="13"/>
      <c r="B4129" s="13"/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</row>
    <row r="4130" spans="1:21" ht="12.75">
      <c r="A4130" s="13"/>
      <c r="B4130" s="13"/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</row>
    <row r="4131" spans="1:21" ht="12.75">
      <c r="A4131" s="13"/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</row>
    <row r="4132" spans="1:21" ht="12.75">
      <c r="A4132" s="13"/>
      <c r="B4132" s="13"/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</row>
    <row r="4133" spans="1:21" ht="12.75">
      <c r="A4133" s="13"/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</row>
    <row r="4134" spans="1:21" ht="12.75">
      <c r="A4134" s="13"/>
      <c r="B4134" s="13"/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</row>
    <row r="4135" spans="1:21" ht="12.75">
      <c r="A4135" s="13"/>
      <c r="B4135" s="13"/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</row>
    <row r="4136" spans="1:21" ht="12.75">
      <c r="A4136" s="13"/>
      <c r="B4136" s="13"/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</row>
    <row r="4137" spans="1:21" ht="12.75">
      <c r="A4137" s="13"/>
      <c r="B4137" s="13"/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</row>
    <row r="4138" spans="1:21" ht="12.75">
      <c r="A4138" s="13"/>
      <c r="B4138" s="13"/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</row>
    <row r="4139" spans="1:21" ht="12.75">
      <c r="A4139" s="13"/>
      <c r="B4139" s="13"/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</row>
    <row r="4140" spans="1:21" ht="12.75">
      <c r="A4140" s="13"/>
      <c r="B4140" s="13"/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</row>
    <row r="4141" spans="1:21" ht="12.75">
      <c r="A4141" s="13"/>
      <c r="B4141" s="13"/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</row>
    <row r="4142" spans="1:21" ht="12.75">
      <c r="A4142" s="13"/>
      <c r="B4142" s="13"/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</row>
    <row r="4143" spans="1:21" ht="12.75">
      <c r="A4143" s="13"/>
      <c r="B4143" s="13"/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</row>
    <row r="4144" spans="1:21" ht="12.75">
      <c r="A4144" s="13"/>
      <c r="B4144" s="13"/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</row>
    <row r="4145" spans="1:21" ht="12.75">
      <c r="A4145" s="13"/>
      <c r="B4145" s="13"/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</row>
    <row r="4146" spans="1:21" ht="12.75">
      <c r="A4146" s="13"/>
      <c r="B4146" s="13"/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</row>
    <row r="4147" spans="1:21" ht="12.75">
      <c r="A4147" s="13"/>
      <c r="B4147" s="13"/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</row>
    <row r="4148" spans="1:21" ht="12.75">
      <c r="A4148" s="13"/>
      <c r="B4148" s="13"/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</row>
    <row r="4149" spans="1:21" ht="12.75">
      <c r="A4149" s="13"/>
      <c r="B4149" s="13"/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</row>
    <row r="4150" spans="1:21" ht="12.75">
      <c r="A4150" s="13"/>
      <c r="B4150" s="13"/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</row>
    <row r="4151" spans="1:21" ht="12.75">
      <c r="A4151" s="13"/>
      <c r="B4151" s="13"/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</row>
    <row r="4152" spans="1:21" ht="12.75">
      <c r="A4152" s="13"/>
      <c r="B4152" s="13"/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</row>
    <row r="4153" spans="1:21" ht="12.75">
      <c r="A4153" s="13"/>
      <c r="B4153" s="13"/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</row>
    <row r="4154" spans="1:21" ht="12.75">
      <c r="A4154" s="13"/>
      <c r="B4154" s="13"/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</row>
    <row r="4155" spans="1:21" ht="12.75">
      <c r="A4155" s="13"/>
      <c r="B4155" s="13"/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</row>
    <row r="4156" spans="1:21" ht="12.75">
      <c r="A4156" s="13"/>
      <c r="B4156" s="13"/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</row>
    <row r="4157" spans="1:21" ht="12.75">
      <c r="A4157" s="13"/>
      <c r="B4157" s="13"/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</row>
    <row r="4158" spans="1:21" ht="12.75">
      <c r="A4158" s="13"/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</row>
    <row r="4159" spans="1:21" ht="12.75">
      <c r="A4159" s="13"/>
      <c r="B4159" s="13"/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</row>
    <row r="4160" spans="1:21" ht="12.75">
      <c r="A4160" s="13"/>
      <c r="B4160" s="13"/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</row>
    <row r="4161" spans="1:21" ht="12.75">
      <c r="A4161" s="13"/>
      <c r="B4161" s="13"/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</row>
    <row r="4162" spans="1:21" ht="12.75">
      <c r="A4162" s="13"/>
      <c r="B4162" s="13"/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</row>
    <row r="4163" spans="1:21" ht="12.75">
      <c r="A4163" s="13"/>
      <c r="B4163" s="13"/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</row>
    <row r="4164" spans="1:21" ht="12.75">
      <c r="A4164" s="13"/>
      <c r="B4164" s="13"/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</row>
    <row r="4165" spans="1:21" ht="12.75">
      <c r="A4165" s="13"/>
      <c r="B4165" s="13"/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</row>
    <row r="4166" spans="1:21" ht="12.75">
      <c r="A4166" s="13"/>
      <c r="B4166" s="13"/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</row>
    <row r="4167" spans="1:21" ht="12.75">
      <c r="A4167" s="13"/>
      <c r="B4167" s="13"/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</row>
    <row r="4168" spans="1:21" ht="12.75">
      <c r="A4168" s="13"/>
      <c r="B4168" s="13"/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</row>
    <row r="4169" spans="1:21" ht="12.75">
      <c r="A4169" s="13"/>
      <c r="B4169" s="13"/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</row>
    <row r="4170" spans="1:21" ht="12.75">
      <c r="A4170" s="13"/>
      <c r="B4170" s="13"/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</row>
    <row r="4171" spans="1:21" ht="12.75">
      <c r="A4171" s="13"/>
      <c r="B4171" s="13"/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</row>
    <row r="4172" spans="1:21" ht="12.75">
      <c r="A4172" s="13"/>
      <c r="B4172" s="13"/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</row>
    <row r="4173" spans="1:21" ht="12.75">
      <c r="A4173" s="13"/>
      <c r="B4173" s="13"/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</row>
    <row r="4174" spans="1:21" ht="12.75">
      <c r="A4174" s="13"/>
      <c r="B4174" s="13"/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</row>
    <row r="4175" spans="1:21" ht="12.75">
      <c r="A4175" s="13"/>
      <c r="B4175" s="13"/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</row>
    <row r="4176" spans="1:21" ht="12.75">
      <c r="A4176" s="13"/>
      <c r="B4176" s="13"/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</row>
    <row r="4177" spans="1:21" ht="12.75">
      <c r="A4177" s="13"/>
      <c r="B4177" s="13"/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</row>
    <row r="4178" spans="1:21" ht="12.75">
      <c r="A4178" s="13"/>
      <c r="B4178" s="13"/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</row>
    <row r="4179" spans="1:21" ht="12.75">
      <c r="A4179" s="13"/>
      <c r="B4179" s="13"/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</row>
    <row r="4180" spans="1:21" ht="12.75">
      <c r="A4180" s="13"/>
      <c r="B4180" s="13"/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</row>
    <row r="4181" spans="1:21" ht="12.75">
      <c r="A4181" s="13"/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</row>
    <row r="4182" spans="1:21" ht="12.75">
      <c r="A4182" s="13"/>
      <c r="B4182" s="13"/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</row>
    <row r="4183" spans="1:21" ht="12.75">
      <c r="A4183" s="13"/>
      <c r="B4183" s="13"/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</row>
    <row r="4184" spans="1:21" ht="12.75">
      <c r="A4184" s="13"/>
      <c r="B4184" s="13"/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</row>
    <row r="4185" spans="1:21" ht="12.75">
      <c r="A4185" s="13"/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</row>
    <row r="4186" spans="1:21" ht="12.75">
      <c r="A4186" s="13"/>
      <c r="B4186" s="13"/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</row>
    <row r="4187" spans="1:21" ht="12.75">
      <c r="A4187" s="13"/>
      <c r="B4187" s="13"/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</row>
    <row r="4188" spans="1:21" ht="12.75">
      <c r="A4188" s="13"/>
      <c r="B4188" s="13"/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</row>
    <row r="4189" spans="1:21" ht="12.75">
      <c r="A4189" s="13"/>
      <c r="B4189" s="13"/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</row>
    <row r="4190" spans="1:21" ht="12.75">
      <c r="A4190" s="13"/>
      <c r="B4190" s="13"/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</row>
    <row r="4191" spans="1:21" ht="12.75">
      <c r="A4191" s="13"/>
      <c r="B4191" s="13"/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</row>
    <row r="4192" spans="1:21" ht="12.75">
      <c r="A4192" s="13"/>
      <c r="B4192" s="13"/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</row>
    <row r="4193" spans="1:21" ht="12.75">
      <c r="A4193" s="13"/>
      <c r="B4193" s="13"/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</row>
    <row r="4194" spans="1:21" ht="12.75">
      <c r="A4194" s="13"/>
      <c r="B4194" s="13"/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</row>
    <row r="4195" spans="1:21" ht="12.75">
      <c r="A4195" s="13"/>
      <c r="B4195" s="13"/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</row>
    <row r="4196" spans="1:21" ht="12.75">
      <c r="A4196" s="13"/>
      <c r="B4196" s="13"/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</row>
    <row r="4197" spans="1:21" ht="12.75">
      <c r="A4197" s="13"/>
      <c r="B4197" s="13"/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</row>
    <row r="4198" spans="1:21" ht="12.75">
      <c r="A4198" s="13"/>
      <c r="B4198" s="13"/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</row>
    <row r="4199" spans="1:21" ht="12.75">
      <c r="A4199" s="13"/>
      <c r="B4199" s="13"/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</row>
    <row r="4200" spans="1:21" ht="12.75">
      <c r="A4200" s="13"/>
      <c r="B4200" s="13"/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</row>
    <row r="4201" spans="1:21" ht="12.75">
      <c r="A4201" s="13"/>
      <c r="B4201" s="13"/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</row>
    <row r="4202" spans="1:21" ht="12.75">
      <c r="A4202" s="13"/>
      <c r="B4202" s="13"/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</row>
    <row r="4203" spans="1:21" ht="12.75">
      <c r="A4203" s="13"/>
      <c r="B4203" s="13"/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</row>
    <row r="4204" spans="1:21" ht="12.75">
      <c r="A4204" s="13"/>
      <c r="B4204" s="13"/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</row>
    <row r="4205" spans="1:21" ht="12.75">
      <c r="A4205" s="13"/>
      <c r="B4205" s="13"/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</row>
    <row r="4206" spans="1:21" ht="12.75">
      <c r="A4206" s="13"/>
      <c r="B4206" s="13"/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</row>
    <row r="4207" spans="1:21" ht="12.75">
      <c r="A4207" s="13"/>
      <c r="B4207" s="13"/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</row>
    <row r="4208" spans="1:21" ht="12.75">
      <c r="A4208" s="13"/>
      <c r="B4208" s="13"/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</row>
    <row r="4209" spans="1:21" ht="12.75">
      <c r="A4209" s="13"/>
      <c r="B4209" s="13"/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</row>
    <row r="4210" spans="1:21" ht="12.75">
      <c r="A4210" s="13"/>
      <c r="B4210" s="13"/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</row>
    <row r="4211" spans="1:21" ht="12.75">
      <c r="A4211" s="13"/>
      <c r="B4211" s="13"/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</row>
    <row r="4212" spans="1:21" ht="12.75">
      <c r="A4212" s="13"/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</row>
    <row r="4213" spans="1:21" ht="12.75">
      <c r="A4213" s="13"/>
      <c r="B4213" s="13"/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</row>
    <row r="4214" spans="1:21" ht="12.75">
      <c r="A4214" s="13"/>
      <c r="B4214" s="13"/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</row>
    <row r="4215" spans="1:21" ht="12.75">
      <c r="A4215" s="13"/>
      <c r="B4215" s="13"/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</row>
    <row r="4216" spans="1:21" ht="12.75">
      <c r="A4216" s="13"/>
      <c r="B4216" s="13"/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</row>
    <row r="4217" spans="1:21" ht="12.75">
      <c r="A4217" s="13"/>
      <c r="B4217" s="13"/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</row>
    <row r="4218" spans="1:21" ht="12.75">
      <c r="A4218" s="13"/>
      <c r="B4218" s="13"/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</row>
    <row r="4219" spans="1:21" ht="12.75">
      <c r="A4219" s="13"/>
      <c r="B4219" s="13"/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</row>
    <row r="4220" spans="1:21" ht="12.75">
      <c r="A4220" s="13"/>
      <c r="B4220" s="13"/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</row>
    <row r="4221" spans="1:21" ht="12.75">
      <c r="A4221" s="13"/>
      <c r="B4221" s="13"/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</row>
    <row r="4222" spans="1:21" ht="12.75">
      <c r="A4222" s="13"/>
      <c r="B4222" s="13"/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</row>
    <row r="4223" spans="1:21" ht="12.75">
      <c r="A4223" s="13"/>
      <c r="B4223" s="13"/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</row>
    <row r="4224" spans="1:21" ht="12.75">
      <c r="A4224" s="13"/>
      <c r="B4224" s="13"/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</row>
    <row r="4225" spans="1:21" ht="12.75">
      <c r="A4225" s="13"/>
      <c r="B4225" s="13"/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</row>
    <row r="4226" spans="1:21" ht="12.75">
      <c r="A4226" s="13"/>
      <c r="B4226" s="13"/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</row>
    <row r="4227" spans="1:21" ht="12.75">
      <c r="A4227" s="13"/>
      <c r="B4227" s="13"/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</row>
    <row r="4228" spans="1:21" ht="12.75">
      <c r="A4228" s="13"/>
      <c r="B4228" s="13"/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</row>
    <row r="4229" spans="1:21" ht="12.75">
      <c r="A4229" s="13"/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</row>
    <row r="4230" spans="1:21" ht="12.75">
      <c r="A4230" s="13"/>
      <c r="B4230" s="13"/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</row>
    <row r="4231" spans="1:21" ht="12.75">
      <c r="A4231" s="13"/>
      <c r="B4231" s="13"/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</row>
    <row r="4232" spans="1:21" ht="12.75">
      <c r="A4232" s="13"/>
      <c r="B4232" s="13"/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</row>
    <row r="4233" spans="1:21" ht="12.75">
      <c r="A4233" s="13"/>
      <c r="B4233" s="13"/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</row>
    <row r="4234" spans="1:21" ht="12.75">
      <c r="A4234" s="13"/>
      <c r="B4234" s="13"/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</row>
    <row r="4235" spans="1:21" ht="12.75">
      <c r="A4235" s="13"/>
      <c r="B4235" s="13"/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</row>
    <row r="4236" spans="1:21" ht="12.75">
      <c r="A4236" s="13"/>
      <c r="B4236" s="13"/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</row>
    <row r="4237" spans="1:21" ht="12.75">
      <c r="A4237" s="13"/>
      <c r="B4237" s="13"/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</row>
    <row r="4238" spans="1:21" ht="12.75">
      <c r="A4238" s="13"/>
      <c r="B4238" s="13"/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</row>
    <row r="4239" spans="1:21" ht="12.75">
      <c r="A4239" s="13"/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</row>
    <row r="4240" spans="1:21" ht="12.75">
      <c r="A4240" s="13"/>
      <c r="B4240" s="13"/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</row>
    <row r="4241" spans="1:21" ht="12.75">
      <c r="A4241" s="13"/>
      <c r="B4241" s="13"/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</row>
    <row r="4242" spans="1:21" ht="12.75">
      <c r="A4242" s="13"/>
      <c r="B4242" s="13"/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</row>
    <row r="4243" spans="1:21" ht="12.75">
      <c r="A4243" s="13"/>
      <c r="B4243" s="13"/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</row>
    <row r="4244" spans="1:21" ht="12.75">
      <c r="A4244" s="13"/>
      <c r="B4244" s="13"/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</row>
    <row r="4245" spans="1:21" ht="12.75">
      <c r="A4245" s="13"/>
      <c r="B4245" s="13"/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</row>
    <row r="4246" spans="1:21" ht="12.75">
      <c r="A4246" s="13"/>
      <c r="B4246" s="13"/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</row>
    <row r="4247" spans="1:21" ht="12.75">
      <c r="A4247" s="13"/>
      <c r="B4247" s="13"/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</row>
    <row r="4248" spans="1:21" ht="12.75">
      <c r="A4248" s="13"/>
      <c r="B4248" s="13"/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</row>
    <row r="4249" spans="1:21" ht="12.75">
      <c r="A4249" s="13"/>
      <c r="B4249" s="13"/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</row>
    <row r="4250" spans="1:21" ht="12.75">
      <c r="A4250" s="13"/>
      <c r="B4250" s="13"/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</row>
    <row r="4251" spans="1:21" ht="12.75">
      <c r="A4251" s="13"/>
      <c r="B4251" s="13"/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</row>
    <row r="4252" spans="1:21" ht="12.75">
      <c r="A4252" s="13"/>
      <c r="B4252" s="13"/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</row>
    <row r="4253" spans="1:21" ht="12.75">
      <c r="A4253" s="13"/>
      <c r="B4253" s="13"/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</row>
    <row r="4254" spans="1:21" ht="12.75">
      <c r="A4254" s="13"/>
      <c r="B4254" s="13"/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</row>
    <row r="4255" spans="1:21" ht="12.75">
      <c r="A4255" s="13"/>
      <c r="B4255" s="13"/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</row>
    <row r="4256" spans="1:21" ht="12.75">
      <c r="A4256" s="13"/>
      <c r="B4256" s="13"/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</row>
    <row r="4257" spans="1:21" ht="12.75">
      <c r="A4257" s="13"/>
      <c r="B4257" s="13"/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</row>
    <row r="4258" spans="1:21" ht="12.75">
      <c r="A4258" s="13"/>
      <c r="B4258" s="13"/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</row>
    <row r="4259" spans="1:21" ht="12.75">
      <c r="A4259" s="13"/>
      <c r="B4259" s="13"/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</row>
    <row r="4260" spans="1:21" ht="12.75">
      <c r="A4260" s="13"/>
      <c r="B4260" s="13"/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</row>
    <row r="4261" spans="1:21" ht="12.75">
      <c r="A4261" s="13"/>
      <c r="B4261" s="13"/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</row>
    <row r="4262" spans="1:21" ht="12.75">
      <c r="A4262" s="13"/>
      <c r="B4262" s="13"/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</row>
    <row r="4263" spans="1:21" ht="12.75">
      <c r="A4263" s="13"/>
      <c r="B4263" s="13"/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</row>
    <row r="4264" spans="1:21" ht="12.75">
      <c r="A4264" s="13"/>
      <c r="B4264" s="13"/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</row>
    <row r="4265" spans="1:21" ht="12.75">
      <c r="A4265" s="13"/>
      <c r="B4265" s="13"/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</row>
    <row r="4266" spans="1:21" ht="12.75">
      <c r="A4266" s="13"/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</row>
    <row r="4267" spans="1:21" ht="12.75">
      <c r="A4267" s="13"/>
      <c r="B4267" s="13"/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</row>
    <row r="4268" spans="1:21" ht="12.75">
      <c r="A4268" s="13"/>
      <c r="B4268" s="13"/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</row>
    <row r="4269" spans="1:21" ht="12.75">
      <c r="A4269" s="13"/>
      <c r="B4269" s="13"/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</row>
    <row r="4270" spans="1:21" ht="12.75">
      <c r="A4270" s="13"/>
      <c r="B4270" s="13"/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</row>
    <row r="4271" spans="1:21" ht="12.75">
      <c r="A4271" s="13"/>
      <c r="B4271" s="13"/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</row>
    <row r="4272" spans="1:21" ht="12.75">
      <c r="A4272" s="13"/>
      <c r="B4272" s="13"/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</row>
    <row r="4273" spans="1:21" ht="12.75">
      <c r="A4273" s="13"/>
      <c r="B4273" s="13"/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</row>
    <row r="4274" spans="1:21" ht="12.75">
      <c r="A4274" s="13"/>
      <c r="B4274" s="13"/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</row>
    <row r="4275" spans="1:21" ht="12.75">
      <c r="A4275" s="13"/>
      <c r="B4275" s="13"/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</row>
    <row r="4276" spans="1:21" ht="12.75">
      <c r="A4276" s="13"/>
      <c r="B4276" s="13"/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</row>
    <row r="4277" spans="1:21" ht="12.75">
      <c r="A4277" s="13"/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</row>
    <row r="4278" spans="1:21" ht="12.75">
      <c r="A4278" s="13"/>
      <c r="B4278" s="13"/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</row>
    <row r="4279" spans="1:21" ht="12.75">
      <c r="A4279" s="13"/>
      <c r="B4279" s="13"/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</row>
    <row r="4280" spans="1:21" ht="12.75">
      <c r="A4280" s="13"/>
      <c r="B4280" s="13"/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</row>
    <row r="4281" spans="1:21" ht="12.75">
      <c r="A4281" s="13"/>
      <c r="B4281" s="13"/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</row>
    <row r="4282" spans="1:21" ht="12.75">
      <c r="A4282" s="13"/>
      <c r="B4282" s="13"/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</row>
    <row r="4283" spans="1:21" ht="12.75">
      <c r="A4283" s="13"/>
      <c r="B4283" s="13"/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</row>
    <row r="4284" spans="1:21" ht="12.75">
      <c r="A4284" s="13"/>
      <c r="B4284" s="13"/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</row>
    <row r="4285" spans="1:21" ht="12.75">
      <c r="A4285" s="13"/>
      <c r="B4285" s="13"/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</row>
    <row r="4286" spans="1:21" ht="12.75">
      <c r="A4286" s="13"/>
      <c r="B4286" s="13"/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</row>
    <row r="4287" spans="1:21" ht="12.75">
      <c r="A4287" s="13"/>
      <c r="B4287" s="13"/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</row>
    <row r="4288" spans="1:21" ht="12.75">
      <c r="A4288" s="13"/>
      <c r="B4288" s="13"/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</row>
    <row r="4289" spans="1:21" ht="12.75">
      <c r="A4289" s="13"/>
      <c r="B4289" s="13"/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</row>
    <row r="4290" spans="1:21" ht="12.75">
      <c r="A4290" s="13"/>
      <c r="B4290" s="13"/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</row>
    <row r="4291" spans="1:21" ht="12.75">
      <c r="A4291" s="13"/>
      <c r="B4291" s="13"/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</row>
    <row r="4292" spans="1:21" ht="12.75">
      <c r="A4292" s="13"/>
      <c r="B4292" s="13"/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</row>
    <row r="4293" spans="1:21" ht="12.75">
      <c r="A4293" s="13"/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</row>
    <row r="4294" spans="1:21" ht="12.75">
      <c r="A4294" s="13"/>
      <c r="B4294" s="13"/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</row>
    <row r="4295" spans="1:21" ht="12.75">
      <c r="A4295" s="13"/>
      <c r="B4295" s="13"/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</row>
    <row r="4296" spans="1:21" ht="12.75">
      <c r="A4296" s="13"/>
      <c r="B4296" s="13"/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</row>
    <row r="4297" spans="1:21" ht="12.75">
      <c r="A4297" s="13"/>
      <c r="B4297" s="13"/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</row>
    <row r="4298" spans="1:21" ht="12.75">
      <c r="A4298" s="13"/>
      <c r="B4298" s="13"/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</row>
    <row r="4299" spans="1:21" ht="12.75">
      <c r="A4299" s="13"/>
      <c r="B4299" s="13"/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</row>
    <row r="4300" spans="1:21" ht="12.75">
      <c r="A4300" s="13"/>
      <c r="B4300" s="13"/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</row>
    <row r="4301" spans="1:21" ht="12.75">
      <c r="A4301" s="13"/>
      <c r="B4301" s="13"/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</row>
    <row r="4302" spans="1:21" ht="12.75">
      <c r="A4302" s="13"/>
      <c r="B4302" s="13"/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</row>
    <row r="4303" spans="1:21" ht="12.75">
      <c r="A4303" s="13"/>
      <c r="B4303" s="13"/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</row>
    <row r="4304" spans="1:21" ht="12.75">
      <c r="A4304" s="13"/>
      <c r="B4304" s="13"/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</row>
    <row r="4305" spans="1:21" ht="12.75">
      <c r="A4305" s="13"/>
      <c r="B4305" s="13"/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</row>
    <row r="4306" spans="1:21" ht="12.75">
      <c r="A4306" s="13"/>
      <c r="B4306" s="13"/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</row>
    <row r="4307" spans="1:21" ht="12.75">
      <c r="A4307" s="13"/>
      <c r="B4307" s="13"/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</row>
    <row r="4308" spans="1:21" ht="12.75">
      <c r="A4308" s="13"/>
      <c r="B4308" s="13"/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</row>
    <row r="4309" spans="1:21" ht="12.75">
      <c r="A4309" s="13"/>
      <c r="B4309" s="13"/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</row>
    <row r="4310" spans="1:21" ht="12.75">
      <c r="A4310" s="13"/>
      <c r="B4310" s="13"/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</row>
    <row r="4311" spans="1:21" ht="12.75">
      <c r="A4311" s="13"/>
      <c r="B4311" s="13"/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</row>
    <row r="4312" spans="1:21" ht="12.75">
      <c r="A4312" s="13"/>
      <c r="B4312" s="13"/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</row>
    <row r="4313" spans="1:21" ht="12.75">
      <c r="A4313" s="13"/>
      <c r="B4313" s="13"/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</row>
    <row r="4314" spans="1:21" ht="12.75">
      <c r="A4314" s="13"/>
      <c r="B4314" s="13"/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</row>
    <row r="4315" spans="1:21" ht="12.75">
      <c r="A4315" s="13"/>
      <c r="B4315" s="13"/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</row>
    <row r="4316" spans="1:21" ht="12.75">
      <c r="A4316" s="13"/>
      <c r="B4316" s="13"/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</row>
    <row r="4317" spans="1:21" ht="12.75">
      <c r="A4317" s="13"/>
      <c r="B4317" s="13"/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</row>
    <row r="4318" spans="1:21" ht="12.75">
      <c r="A4318" s="13"/>
      <c r="B4318" s="13"/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</row>
    <row r="4319" spans="1:21" ht="12.75">
      <c r="A4319" s="13"/>
      <c r="B4319" s="13"/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</row>
    <row r="4320" spans="1:21" ht="12.75">
      <c r="A4320" s="13"/>
      <c r="B4320" s="13"/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</row>
    <row r="4321" spans="1:21" ht="12.75">
      <c r="A4321" s="13"/>
      <c r="B4321" s="13"/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</row>
    <row r="4322" spans="1:21" ht="12.75">
      <c r="A4322" s="13"/>
      <c r="B4322" s="13"/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</row>
    <row r="4323" spans="1:21" ht="12.75">
      <c r="A4323" s="13"/>
      <c r="B4323" s="13"/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</row>
    <row r="4324" spans="1:21" ht="12.75">
      <c r="A4324" s="13"/>
      <c r="B4324" s="13"/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</row>
    <row r="4325" spans="1:21" ht="12.75">
      <c r="A4325" s="13"/>
      <c r="B4325" s="13"/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</row>
    <row r="4326" spans="1:21" ht="12.75">
      <c r="A4326" s="13"/>
      <c r="B4326" s="13"/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</row>
    <row r="4327" spans="1:21" ht="12.75">
      <c r="A4327" s="13"/>
      <c r="B4327" s="13"/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</row>
    <row r="4328" spans="1:21" ht="12.75">
      <c r="A4328" s="13"/>
      <c r="B4328" s="13"/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</row>
    <row r="4329" spans="1:21" ht="12.75">
      <c r="A4329" s="13"/>
      <c r="B4329" s="13"/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</row>
    <row r="4330" spans="1:21" ht="12.75">
      <c r="A4330" s="13"/>
      <c r="B4330" s="13"/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</row>
    <row r="4331" spans="1:21" ht="12.75">
      <c r="A4331" s="13"/>
      <c r="B4331" s="13"/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</row>
    <row r="4332" spans="1:21" ht="12.75">
      <c r="A4332" s="13"/>
      <c r="B4332" s="13"/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</row>
    <row r="4333" spans="1:21" ht="12.75">
      <c r="A4333" s="13"/>
      <c r="B4333" s="13"/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</row>
    <row r="4334" spans="1:21" ht="12.75">
      <c r="A4334" s="13"/>
      <c r="B4334" s="13"/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</row>
    <row r="4335" spans="1:21" ht="12.75">
      <c r="A4335" s="13"/>
      <c r="B4335" s="13"/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</row>
    <row r="4336" spans="1:21" ht="12.75">
      <c r="A4336" s="13"/>
      <c r="B4336" s="13"/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</row>
    <row r="4337" spans="1:21" ht="12.75">
      <c r="A4337" s="13"/>
      <c r="B4337" s="13"/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</row>
    <row r="4338" spans="1:21" ht="12.75">
      <c r="A4338" s="13"/>
      <c r="B4338" s="13"/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</row>
    <row r="4339" spans="1:21" ht="12.75">
      <c r="A4339" s="13"/>
      <c r="B4339" s="13"/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</row>
    <row r="4340" spans="1:21" ht="12.75">
      <c r="A4340" s="13"/>
      <c r="B4340" s="13"/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</row>
    <row r="4341" spans="1:21" ht="12.75">
      <c r="A4341" s="13"/>
      <c r="B4341" s="13"/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</row>
    <row r="4342" spans="1:21" ht="12.75">
      <c r="A4342" s="13"/>
      <c r="B4342" s="13"/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</row>
    <row r="4343" spans="1:21" ht="12.75">
      <c r="A4343" s="13"/>
      <c r="B4343" s="13"/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</row>
    <row r="4344" spans="1:21" ht="12.75">
      <c r="A4344" s="13"/>
      <c r="B4344" s="13"/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</row>
    <row r="4345" spans="1:21" ht="12.75">
      <c r="A4345" s="13"/>
      <c r="B4345" s="13"/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</row>
    <row r="4346" spans="1:21" ht="12.75">
      <c r="A4346" s="13"/>
      <c r="B4346" s="13"/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</row>
    <row r="4347" spans="1:21" ht="12.75">
      <c r="A4347" s="13"/>
      <c r="B4347" s="13"/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</row>
    <row r="4348" spans="1:21" ht="12.75">
      <c r="A4348" s="13"/>
      <c r="B4348" s="13"/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</row>
    <row r="4349" spans="1:21" ht="12.75">
      <c r="A4349" s="13"/>
      <c r="B4349" s="13"/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</row>
    <row r="4350" spans="1:21" ht="12.75">
      <c r="A4350" s="13"/>
      <c r="B4350" s="13"/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</row>
    <row r="4351" spans="1:21" ht="12.75">
      <c r="A4351" s="13"/>
      <c r="B4351" s="13"/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</row>
    <row r="4352" spans="1:21" ht="12.75">
      <c r="A4352" s="13"/>
      <c r="B4352" s="13"/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</row>
    <row r="4353" spans="1:21" ht="12.75">
      <c r="A4353" s="13"/>
      <c r="B4353" s="13"/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</row>
    <row r="4354" spans="1:21" ht="12.75">
      <c r="A4354" s="13"/>
      <c r="B4354" s="13"/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</row>
    <row r="4355" spans="1:21" ht="12.75">
      <c r="A4355" s="13"/>
      <c r="B4355" s="13"/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</row>
    <row r="4356" spans="1:21" ht="12.75">
      <c r="A4356" s="13"/>
      <c r="B4356" s="13"/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</row>
    <row r="4357" spans="1:21" ht="12.75">
      <c r="A4357" s="13"/>
      <c r="B4357" s="13"/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</row>
    <row r="4358" spans="1:21" ht="12.75">
      <c r="A4358" s="13"/>
      <c r="B4358" s="13"/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</row>
    <row r="4359" spans="1:21" ht="12.75">
      <c r="A4359" s="13"/>
      <c r="B4359" s="13"/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</row>
    <row r="4360" spans="1:21" ht="12.75">
      <c r="A4360" s="13"/>
      <c r="B4360" s="13"/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</row>
    <row r="4361" spans="1:21" ht="12.75">
      <c r="A4361" s="13"/>
      <c r="B4361" s="13"/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</row>
    <row r="4362" spans="1:21" ht="12.75">
      <c r="A4362" s="13"/>
      <c r="B4362" s="13"/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</row>
    <row r="4363" spans="1:21" ht="12.75">
      <c r="A4363" s="13"/>
      <c r="B4363" s="13"/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</row>
    <row r="4364" spans="1:21" ht="12.75">
      <c r="A4364" s="13"/>
      <c r="B4364" s="13"/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</row>
    <row r="4365" spans="1:21" ht="12.75">
      <c r="A4365" s="13"/>
      <c r="B4365" s="13"/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</row>
    <row r="4366" spans="1:21" ht="12.75">
      <c r="A4366" s="13"/>
      <c r="B4366" s="13"/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</row>
    <row r="4367" spans="1:21" ht="12.75">
      <c r="A4367" s="13"/>
      <c r="B4367" s="13"/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</row>
    <row r="4368" spans="1:21" ht="12.75">
      <c r="A4368" s="13"/>
      <c r="B4368" s="13"/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</row>
    <row r="4369" spans="1:21" ht="12.75">
      <c r="A4369" s="13"/>
      <c r="B4369" s="13"/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</row>
    <row r="4370" spans="1:21" ht="12.75">
      <c r="A4370" s="13"/>
      <c r="B4370" s="13"/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</row>
    <row r="4371" spans="1:21" ht="12.75">
      <c r="A4371" s="13"/>
      <c r="B4371" s="13"/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</row>
    <row r="4372" spans="1:21" ht="12.75">
      <c r="A4372" s="13"/>
      <c r="B4372" s="13"/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</row>
    <row r="4373" spans="1:21" ht="12.75">
      <c r="A4373" s="13"/>
      <c r="B4373" s="13"/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</row>
    <row r="4374" spans="1:21" ht="12.75">
      <c r="A4374" s="13"/>
      <c r="B4374" s="13"/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</row>
    <row r="4375" spans="1:21" ht="12.75">
      <c r="A4375" s="13"/>
      <c r="B4375" s="13"/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</row>
    <row r="4376" spans="1:21" ht="12.75">
      <c r="A4376" s="13"/>
      <c r="B4376" s="13"/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</row>
    <row r="4377" spans="1:21" ht="12.75">
      <c r="A4377" s="13"/>
      <c r="B4377" s="13"/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</row>
    <row r="4378" spans="1:21" ht="12.75">
      <c r="A4378" s="13"/>
      <c r="B4378" s="13"/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</row>
    <row r="4379" spans="1:21" ht="12.75">
      <c r="A4379" s="13"/>
      <c r="B4379" s="13"/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</row>
    <row r="4380" spans="1:21" ht="12.75">
      <c r="A4380" s="13"/>
      <c r="B4380" s="13"/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</row>
    <row r="4381" spans="1:21" ht="12.75">
      <c r="A4381" s="13"/>
      <c r="B4381" s="13"/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</row>
    <row r="4382" spans="1:21" ht="12.75">
      <c r="A4382" s="13"/>
      <c r="B4382" s="13"/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</row>
    <row r="4383" spans="1:21" ht="12.75">
      <c r="A4383" s="13"/>
      <c r="B4383" s="13"/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</row>
    <row r="4384" spans="1:21" ht="12.75">
      <c r="A4384" s="13"/>
      <c r="B4384" s="13"/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</row>
    <row r="4385" spans="1:21" ht="12.75">
      <c r="A4385" s="13"/>
      <c r="B4385" s="13"/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</row>
    <row r="4386" spans="1:21" ht="12.75">
      <c r="A4386" s="13"/>
      <c r="B4386" s="13"/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</row>
    <row r="4387" spans="1:21" ht="12.75">
      <c r="A4387" s="13"/>
      <c r="B4387" s="13"/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</row>
    <row r="4388" spans="1:21" ht="12.75">
      <c r="A4388" s="13"/>
      <c r="B4388" s="13"/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</row>
    <row r="4389" spans="1:21" ht="12.75">
      <c r="A4389" s="13"/>
      <c r="B4389" s="13"/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</row>
    <row r="4390" spans="1:21" ht="12.75">
      <c r="A4390" s="13"/>
      <c r="B4390" s="13"/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</row>
    <row r="4391" spans="1:21" ht="12.75">
      <c r="A4391" s="13"/>
      <c r="B4391" s="13"/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</row>
    <row r="4392" spans="1:21" ht="12.75">
      <c r="A4392" s="13"/>
      <c r="B4392" s="13"/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</row>
    <row r="4393" spans="1:21" ht="12.75">
      <c r="A4393" s="13"/>
      <c r="B4393" s="13"/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</row>
    <row r="4394" spans="1:21" ht="12.75">
      <c r="A4394" s="13"/>
      <c r="B4394" s="13"/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</row>
    <row r="4395" spans="1:21" ht="12.75">
      <c r="A4395" s="13"/>
      <c r="B4395" s="13"/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</row>
    <row r="4396" spans="1:21" ht="12.75">
      <c r="A4396" s="13"/>
      <c r="B4396" s="13"/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</row>
    <row r="4397" spans="1:21" ht="12.75">
      <c r="A4397" s="13"/>
      <c r="B4397" s="13"/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</row>
    <row r="4398" spans="1:21" ht="12.75">
      <c r="A4398" s="13"/>
      <c r="B4398" s="13"/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</row>
    <row r="4399" spans="1:21" ht="12.75">
      <c r="A4399" s="13"/>
      <c r="B4399" s="13"/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</row>
    <row r="4400" spans="1:21" ht="12.75">
      <c r="A4400" s="13"/>
      <c r="B4400" s="13"/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</row>
    <row r="4401" spans="1:21" ht="12.75">
      <c r="A4401" s="13"/>
      <c r="B4401" s="13"/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</row>
    <row r="4402" spans="1:21" ht="12.75">
      <c r="A4402" s="13"/>
      <c r="B4402" s="13"/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</row>
    <row r="4403" spans="1:21" ht="12.75">
      <c r="A4403" s="13"/>
      <c r="B4403" s="13"/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</row>
    <row r="4404" spans="1:21" ht="12.75">
      <c r="A4404" s="13"/>
      <c r="B4404" s="13"/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</row>
    <row r="4405" spans="1:21" ht="12.75">
      <c r="A4405" s="13"/>
      <c r="B4405" s="13"/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</row>
    <row r="4406" spans="1:21" ht="12.75">
      <c r="A4406" s="13"/>
      <c r="B4406" s="13"/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</row>
    <row r="4407" spans="1:21" ht="12.75">
      <c r="A4407" s="13"/>
      <c r="B4407" s="13"/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</row>
    <row r="4408" spans="1:21" ht="12.75">
      <c r="A4408" s="13"/>
      <c r="B4408" s="13"/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</row>
    <row r="4409" spans="1:21" ht="12.75">
      <c r="A4409" s="13"/>
      <c r="B4409" s="13"/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</row>
    <row r="4410" spans="1:21" ht="12.75">
      <c r="A4410" s="13"/>
      <c r="B4410" s="13"/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</row>
    <row r="4411" spans="1:21" ht="12.75">
      <c r="A4411" s="13"/>
      <c r="B4411" s="13"/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</row>
    <row r="4412" spans="1:21" ht="12.75">
      <c r="A4412" s="13"/>
      <c r="B4412" s="13"/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</row>
    <row r="4413" spans="1:21" ht="12.75">
      <c r="A4413" s="13"/>
      <c r="B4413" s="13"/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</row>
    <row r="4414" spans="1:21" ht="12.75">
      <c r="A4414" s="13"/>
      <c r="B4414" s="13"/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</row>
    <row r="4415" spans="1:21" ht="12.75">
      <c r="A4415" s="13"/>
      <c r="B4415" s="13"/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</row>
    <row r="4416" spans="1:21" ht="12.75">
      <c r="A4416" s="13"/>
      <c r="B4416" s="13"/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</row>
    <row r="4417" spans="1:21" ht="12.75">
      <c r="A4417" s="13"/>
      <c r="B4417" s="13"/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</row>
    <row r="4418" spans="1:21" ht="12.75">
      <c r="A4418" s="13"/>
      <c r="B4418" s="13"/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</row>
    <row r="4419" spans="1:21" ht="12.75">
      <c r="A4419" s="13"/>
      <c r="B4419" s="13"/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</row>
    <row r="4420" spans="1:21" ht="12.75">
      <c r="A4420" s="13"/>
      <c r="B4420" s="13"/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</row>
    <row r="4421" spans="1:21" ht="12.75">
      <c r="A4421" s="13"/>
      <c r="B4421" s="13"/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</row>
    <row r="4422" spans="1:21" ht="12.75">
      <c r="A4422" s="13"/>
      <c r="B4422" s="13"/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</row>
    <row r="4423" spans="1:21" ht="12.75">
      <c r="A4423" s="13"/>
      <c r="B4423" s="13"/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</row>
    <row r="4424" spans="1:21" ht="12.75">
      <c r="A4424" s="13"/>
      <c r="B4424" s="13"/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</row>
    <row r="4425" spans="1:21" ht="12.75">
      <c r="A4425" s="13"/>
      <c r="B4425" s="13"/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</row>
    <row r="4426" spans="1:21" ht="12.75">
      <c r="A4426" s="13"/>
      <c r="B4426" s="13"/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</row>
    <row r="4427" spans="1:21" ht="12.75">
      <c r="A4427" s="13"/>
      <c r="B4427" s="13"/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</row>
    <row r="4428" spans="1:21" ht="12.75">
      <c r="A4428" s="13"/>
      <c r="B4428" s="13"/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</row>
    <row r="4429" spans="1:21" ht="12.75">
      <c r="A4429" s="13"/>
      <c r="B4429" s="13"/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</row>
    <row r="4430" spans="1:21" ht="12.75">
      <c r="A4430" s="13"/>
      <c r="B4430" s="13"/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</row>
    <row r="4431" spans="1:21" ht="12.75">
      <c r="A4431" s="13"/>
      <c r="B4431" s="13"/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</row>
    <row r="4432" spans="1:21" ht="12.75">
      <c r="A4432" s="13"/>
      <c r="B4432" s="13"/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</row>
    <row r="4433" spans="1:21" ht="12.75">
      <c r="A4433" s="13"/>
      <c r="B4433" s="13"/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</row>
    <row r="4434" spans="1:21" ht="12.75">
      <c r="A4434" s="13"/>
      <c r="B4434" s="13"/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</row>
    <row r="4435" spans="1:21" ht="12.75">
      <c r="A4435" s="13"/>
      <c r="B4435" s="13"/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</row>
    <row r="4436" spans="1:21" ht="12.75">
      <c r="A4436" s="13"/>
      <c r="B4436" s="13"/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</row>
    <row r="4437" spans="1:21" ht="12.75">
      <c r="A4437" s="13"/>
      <c r="B4437" s="13"/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</row>
    <row r="4438" spans="1:21" ht="12.75">
      <c r="A4438" s="13"/>
      <c r="B4438" s="13"/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</row>
    <row r="4439" spans="1:21" ht="12.75">
      <c r="A4439" s="13"/>
      <c r="B4439" s="13"/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</row>
    <row r="4440" spans="1:21" ht="12.75">
      <c r="A4440" s="13"/>
      <c r="B4440" s="13"/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</row>
    <row r="4441" spans="1:21" ht="12.75">
      <c r="A4441" s="13"/>
      <c r="B4441" s="13"/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</row>
    <row r="4442" spans="1:21" ht="12.75">
      <c r="A4442" s="13"/>
      <c r="B4442" s="13"/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</row>
    <row r="4443" spans="1:21" ht="12.75">
      <c r="A4443" s="13"/>
      <c r="B4443" s="13"/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</row>
    <row r="4444" spans="1:21" ht="12.75">
      <c r="A4444" s="13"/>
      <c r="B4444" s="13"/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</row>
    <row r="4445" spans="1:21" ht="12.75">
      <c r="A4445" s="13"/>
      <c r="B4445" s="13"/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</row>
    <row r="4446" spans="1:21" ht="12.75">
      <c r="A4446" s="13"/>
      <c r="B4446" s="13"/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</row>
    <row r="4447" spans="1:21" ht="12.75">
      <c r="A4447" s="13"/>
      <c r="B4447" s="13"/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</row>
    <row r="4448" spans="1:21" ht="12.75">
      <c r="A4448" s="13"/>
      <c r="B4448" s="13"/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</row>
    <row r="4449" spans="1:21" ht="12.75">
      <c r="A4449" s="13"/>
      <c r="B4449" s="13"/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</row>
    <row r="4450" spans="1:21" ht="12.75">
      <c r="A4450" s="13"/>
      <c r="B4450" s="13"/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</row>
    <row r="4451" spans="1:21" ht="12.75">
      <c r="A4451" s="13"/>
      <c r="B4451" s="13"/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</row>
    <row r="4452" spans="1:21" ht="12.75">
      <c r="A4452" s="13"/>
      <c r="B4452" s="13"/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</row>
    <row r="4453" spans="1:21" ht="12.75">
      <c r="A4453" s="13"/>
      <c r="B4453" s="13"/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</row>
    <row r="4454" spans="1:21" ht="12.75">
      <c r="A4454" s="13"/>
      <c r="B4454" s="13"/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</row>
    <row r="4455" spans="1:21" ht="12.75">
      <c r="A4455" s="13"/>
      <c r="B4455" s="13"/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</row>
    <row r="4456" spans="1:21" ht="12.75">
      <c r="A4456" s="13"/>
      <c r="B4456" s="13"/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</row>
    <row r="4457" spans="1:21" ht="12.75">
      <c r="A4457" s="13"/>
      <c r="B4457" s="13"/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</row>
    <row r="4458" spans="1:21" ht="12.75">
      <c r="A4458" s="13"/>
      <c r="B4458" s="13"/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</row>
    <row r="4459" spans="1:21" ht="12.75">
      <c r="A4459" s="13"/>
      <c r="B4459" s="13"/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</row>
    <row r="4460" spans="1:21" ht="12.75">
      <c r="A4460" s="13"/>
      <c r="B4460" s="13"/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</row>
    <row r="4461" spans="1:21" ht="12.75">
      <c r="A4461" s="13"/>
      <c r="B4461" s="13"/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</row>
    <row r="4462" spans="1:21" ht="12.75">
      <c r="A4462" s="13"/>
      <c r="B4462" s="13"/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</row>
    <row r="4463" spans="1:21" ht="12.75">
      <c r="A4463" s="13"/>
      <c r="B4463" s="13"/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</row>
    <row r="4464" spans="1:21" ht="12.75">
      <c r="A4464" s="13"/>
      <c r="B4464" s="13"/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</row>
    <row r="4465" spans="1:21" ht="12.75">
      <c r="A4465" s="13"/>
      <c r="B4465" s="13"/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</row>
    <row r="4466" spans="1:21" ht="12.75">
      <c r="A4466" s="13"/>
      <c r="B4466" s="13"/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</row>
    <row r="4467" spans="1:21" ht="12.75">
      <c r="A4467" s="13"/>
      <c r="B4467" s="13"/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</row>
    <row r="4468" spans="1:21" ht="12.75">
      <c r="A4468" s="13"/>
      <c r="B4468" s="13"/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</row>
    <row r="4469" spans="1:21" ht="12.75">
      <c r="A4469" s="13"/>
      <c r="B4469" s="13"/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</row>
    <row r="4470" spans="1:21" ht="12.75">
      <c r="A4470" s="13"/>
      <c r="B4470" s="13"/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</row>
    <row r="4471" spans="1:21" ht="12.75">
      <c r="A4471" s="13"/>
      <c r="B4471" s="13"/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</row>
    <row r="4472" spans="1:21" ht="12.75">
      <c r="A4472" s="13"/>
      <c r="B4472" s="13"/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</row>
    <row r="4473" spans="1:21" ht="12.75">
      <c r="A4473" s="13"/>
      <c r="B4473" s="13"/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</row>
    <row r="4474" spans="1:21" ht="12.75">
      <c r="A4474" s="13"/>
      <c r="B4474" s="13"/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</row>
    <row r="4475" spans="1:21" ht="12.75">
      <c r="A4475" s="13"/>
      <c r="B4475" s="13"/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</row>
    <row r="4476" spans="1:21" ht="12.75">
      <c r="A4476" s="13"/>
      <c r="B4476" s="13"/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</row>
    <row r="4477" spans="1:21" ht="12.75">
      <c r="A4477" s="13"/>
      <c r="B4477" s="13"/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</row>
    <row r="4478" spans="1:21" ht="12.75">
      <c r="A4478" s="13"/>
      <c r="B4478" s="13"/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</row>
    <row r="4479" spans="1:21" ht="12.75">
      <c r="A4479" s="13"/>
      <c r="B4479" s="13"/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</row>
    <row r="4480" spans="1:21" ht="12.75">
      <c r="A4480" s="13"/>
      <c r="B4480" s="13"/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</row>
    <row r="4481" spans="1:21" ht="12.75">
      <c r="A4481" s="13"/>
      <c r="B4481" s="13"/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</row>
    <row r="4482" spans="1:21" ht="12.75">
      <c r="A4482" s="13"/>
      <c r="B4482" s="13"/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</row>
    <row r="4483" spans="1:21" ht="12.75">
      <c r="A4483" s="13"/>
      <c r="B4483" s="13"/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</row>
    <row r="4484" spans="1:21" ht="12.75">
      <c r="A4484" s="13"/>
      <c r="B4484" s="13"/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</row>
    <row r="4485" spans="1:21" ht="12.75">
      <c r="A4485" s="13"/>
      <c r="B4485" s="13"/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</row>
    <row r="4486" spans="1:21" ht="12.75">
      <c r="A4486" s="13"/>
      <c r="B4486" s="13"/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</row>
    <row r="4487" spans="1:21" ht="12.75">
      <c r="A4487" s="13"/>
      <c r="B4487" s="13"/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</row>
    <row r="4488" spans="1:21" ht="12.75">
      <c r="A4488" s="13"/>
      <c r="B4488" s="13"/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</row>
    <row r="4489" spans="1:21" ht="12.75">
      <c r="A4489" s="13"/>
      <c r="B4489" s="13"/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</row>
    <row r="4490" spans="1:21" ht="12.75">
      <c r="A4490" s="13"/>
      <c r="B4490" s="13"/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</row>
    <row r="4491" spans="1:21" ht="12.75">
      <c r="A4491" s="13"/>
      <c r="B4491" s="13"/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</row>
    <row r="4492" spans="1:21" ht="12.75">
      <c r="A4492" s="13"/>
      <c r="B4492" s="13"/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</row>
    <row r="4493" spans="1:21" ht="12.75">
      <c r="A4493" s="13"/>
      <c r="B4493" s="13"/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</row>
    <row r="4494" spans="1:21" ht="12.75">
      <c r="A4494" s="13"/>
      <c r="B4494" s="13"/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</row>
    <row r="4495" spans="1:21" ht="12.75">
      <c r="A4495" s="13"/>
      <c r="B4495" s="13"/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</row>
    <row r="4496" spans="1:21" ht="12.75">
      <c r="A4496" s="13"/>
      <c r="B4496" s="13"/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</row>
    <row r="4497" spans="1:21" ht="12.75">
      <c r="A4497" s="13"/>
      <c r="B4497" s="13"/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</row>
    <row r="4498" spans="1:21" ht="12.75">
      <c r="A4498" s="13"/>
      <c r="B4498" s="13"/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</row>
    <row r="4499" spans="1:21" ht="12.75">
      <c r="A4499" s="13"/>
      <c r="B4499" s="13"/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</row>
    <row r="4500" spans="1:21" ht="12.75">
      <c r="A4500" s="13"/>
      <c r="B4500" s="13"/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</row>
    <row r="4501" spans="1:21" ht="12.75">
      <c r="A4501" s="13"/>
      <c r="B4501" s="13"/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</row>
    <row r="4502" spans="1:21" ht="12.75">
      <c r="A4502" s="13"/>
      <c r="B4502" s="13"/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</row>
    <row r="4503" spans="1:21" ht="12.75">
      <c r="A4503" s="13"/>
      <c r="B4503" s="13"/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</row>
    <row r="4504" spans="1:21" ht="12.75">
      <c r="A4504" s="13"/>
      <c r="B4504" s="13"/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</row>
    <row r="4505" spans="1:21" ht="12.75">
      <c r="A4505" s="13"/>
      <c r="B4505" s="13"/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</row>
    <row r="4506" spans="1:21" ht="12.75">
      <c r="A4506" s="13"/>
      <c r="B4506" s="13"/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</row>
    <row r="4507" spans="1:21" ht="12.75">
      <c r="A4507" s="13"/>
      <c r="B4507" s="13"/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</row>
    <row r="4508" spans="1:21" ht="12.75">
      <c r="A4508" s="13"/>
      <c r="B4508" s="13"/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</row>
    <row r="4509" spans="1:21" ht="12.75">
      <c r="A4509" s="13"/>
      <c r="B4509" s="13"/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</row>
    <row r="4510" spans="1:21" ht="12.75">
      <c r="A4510" s="13"/>
      <c r="B4510" s="13"/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</row>
    <row r="4511" spans="1:21" ht="12.75">
      <c r="A4511" s="13"/>
      <c r="B4511" s="13"/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</row>
    <row r="4512" spans="1:21" ht="12.75">
      <c r="A4512" s="13"/>
      <c r="B4512" s="13"/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</row>
    <row r="4513" spans="1:21" ht="12.75">
      <c r="A4513" s="13"/>
      <c r="B4513" s="13"/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</row>
    <row r="4514" spans="1:21" ht="12.75">
      <c r="A4514" s="13"/>
      <c r="B4514" s="13"/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</row>
    <row r="4515" spans="1:21" ht="12.75">
      <c r="A4515" s="13"/>
      <c r="B4515" s="13"/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</row>
    <row r="4516" spans="1:21" ht="12.75">
      <c r="A4516" s="13"/>
      <c r="B4516" s="13"/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</row>
    <row r="4517" spans="1:21" ht="12.75">
      <c r="A4517" s="13"/>
      <c r="B4517" s="13"/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</row>
    <row r="4518" spans="1:21" ht="12.75">
      <c r="A4518" s="13"/>
      <c r="B4518" s="13"/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</row>
    <row r="4519" spans="1:21" ht="12.75">
      <c r="A4519" s="13"/>
      <c r="B4519" s="13"/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</row>
    <row r="4520" spans="1:21" ht="12.75">
      <c r="A4520" s="13"/>
      <c r="B4520" s="13"/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</row>
    <row r="4521" spans="1:21" ht="12.75">
      <c r="A4521" s="13"/>
      <c r="B4521" s="13"/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</row>
    <row r="4522" spans="1:21" ht="12.75">
      <c r="A4522" s="13"/>
      <c r="B4522" s="13"/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</row>
    <row r="4523" spans="1:21" ht="12.75">
      <c r="A4523" s="13"/>
      <c r="B4523" s="13"/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</row>
    <row r="4524" spans="1:21" ht="12.75">
      <c r="A4524" s="13"/>
      <c r="B4524" s="13"/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</row>
    <row r="4525" spans="1:21" ht="12.75">
      <c r="A4525" s="13"/>
      <c r="B4525" s="13"/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</row>
    <row r="4526" spans="1:21" ht="12.75">
      <c r="A4526" s="13"/>
      <c r="B4526" s="13"/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</row>
    <row r="4527" spans="1:21" ht="12.75">
      <c r="A4527" s="13"/>
      <c r="B4527" s="13"/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</row>
    <row r="4528" spans="1:21" ht="12.75">
      <c r="A4528" s="13"/>
      <c r="B4528" s="13"/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</row>
    <row r="4529" spans="1:21" ht="12.75">
      <c r="A4529" s="13"/>
      <c r="B4529" s="13"/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</row>
    <row r="4530" spans="1:21" ht="12.75">
      <c r="A4530" s="13"/>
      <c r="B4530" s="13"/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</row>
    <row r="4531" spans="1:21" ht="12.75">
      <c r="A4531" s="13"/>
      <c r="B4531" s="13"/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</row>
    <row r="4532" spans="1:21" ht="12.75">
      <c r="A4532" s="13"/>
      <c r="B4532" s="13"/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</row>
    <row r="4533" spans="1:21" ht="12.75">
      <c r="A4533" s="13"/>
      <c r="B4533" s="13"/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</row>
    <row r="4534" spans="1:21" ht="12.75">
      <c r="A4534" s="13"/>
      <c r="B4534" s="13"/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</row>
    <row r="4535" spans="1:21" ht="12.75">
      <c r="A4535" s="13"/>
      <c r="B4535" s="13"/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</row>
    <row r="4536" spans="1:21" ht="12.75">
      <c r="A4536" s="13"/>
      <c r="B4536" s="13"/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</row>
    <row r="4537" spans="1:21" ht="12.75">
      <c r="A4537" s="13"/>
      <c r="B4537" s="13"/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</row>
    <row r="4538" spans="1:21" ht="12.75">
      <c r="A4538" s="13"/>
      <c r="B4538" s="13"/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</row>
    <row r="4539" spans="1:21" ht="12.75">
      <c r="A4539" s="13"/>
      <c r="B4539" s="13"/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</row>
    <row r="4540" spans="1:21" ht="12.75">
      <c r="A4540" s="13"/>
      <c r="B4540" s="13"/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</row>
    <row r="4541" spans="1:21" ht="12.75">
      <c r="A4541" s="13"/>
      <c r="B4541" s="13"/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</row>
    <row r="4542" spans="1:21" ht="12.75">
      <c r="A4542" s="13"/>
      <c r="B4542" s="13"/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</row>
    <row r="4543" spans="1:21" ht="12.75">
      <c r="A4543" s="13"/>
      <c r="B4543" s="13"/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</row>
    <row r="4544" spans="1:21" ht="12.75">
      <c r="A4544" s="13"/>
      <c r="B4544" s="13"/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</row>
    <row r="4545" spans="1:21" ht="12.75">
      <c r="A4545" s="13"/>
      <c r="B4545" s="13"/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</row>
    <row r="4546" spans="1:21" ht="12.75">
      <c r="A4546" s="13"/>
      <c r="B4546" s="13"/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</row>
    <row r="4547" spans="1:21" ht="12.75">
      <c r="A4547" s="13"/>
      <c r="B4547" s="13"/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</row>
    <row r="4548" spans="1:21" ht="12.75">
      <c r="A4548" s="13"/>
      <c r="B4548" s="13"/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</row>
    <row r="4549" spans="1:21" ht="12.75">
      <c r="A4549" s="13"/>
      <c r="B4549" s="13"/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</row>
    <row r="4550" spans="1:21" ht="12.75">
      <c r="A4550" s="13"/>
      <c r="B4550" s="13"/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</row>
    <row r="4551" spans="1:21" ht="12.75">
      <c r="A4551" s="13"/>
      <c r="B4551" s="13"/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</row>
    <row r="4552" spans="1:21" ht="12.75">
      <c r="A4552" s="13"/>
      <c r="B4552" s="13"/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</row>
    <row r="4553" spans="1:21" ht="12.75">
      <c r="A4553" s="13"/>
      <c r="B4553" s="13"/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</row>
    <row r="4554" spans="1:21" ht="12.75">
      <c r="A4554" s="13"/>
      <c r="B4554" s="13"/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</row>
    <row r="4555" spans="1:21" ht="12.75">
      <c r="A4555" s="13"/>
      <c r="B4555" s="13"/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</row>
    <row r="4556" spans="1:21" ht="12.75">
      <c r="A4556" s="13"/>
      <c r="B4556" s="13"/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</row>
    <row r="4557" spans="1:21" ht="12.75">
      <c r="A4557" s="13"/>
      <c r="B4557" s="13"/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</row>
    <row r="4558" spans="1:21" ht="12.75">
      <c r="A4558" s="13"/>
      <c r="B4558" s="13"/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</row>
    <row r="4559" spans="1:21" ht="12.75">
      <c r="A4559" s="13"/>
      <c r="B4559" s="13"/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</row>
    <row r="4560" spans="1:21" ht="12.75">
      <c r="A4560" s="13"/>
      <c r="B4560" s="13"/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</row>
    <row r="4561" spans="1:21" ht="12.75">
      <c r="A4561" s="13"/>
      <c r="B4561" s="13"/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</row>
    <row r="4562" spans="1:21" ht="12.75">
      <c r="A4562" s="13"/>
      <c r="B4562" s="13"/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</row>
    <row r="4563" spans="1:21" ht="12.75">
      <c r="A4563" s="13"/>
      <c r="B4563" s="13"/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</row>
    <row r="4564" spans="1:21" ht="12.75">
      <c r="A4564" s="13"/>
      <c r="B4564" s="13"/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</row>
    <row r="4565" spans="1:21" ht="12.75">
      <c r="A4565" s="13"/>
      <c r="B4565" s="13"/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</row>
    <row r="4566" spans="1:21" ht="12.75">
      <c r="A4566" s="13"/>
      <c r="B4566" s="13"/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</row>
    <row r="4567" spans="1:21" ht="12.75">
      <c r="A4567" s="13"/>
      <c r="B4567" s="13"/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</row>
    <row r="4568" spans="1:21" ht="12.75">
      <c r="A4568" s="13"/>
      <c r="B4568" s="13"/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</row>
    <row r="4569" spans="1:21" ht="12.75">
      <c r="A4569" s="13"/>
      <c r="B4569" s="13"/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</row>
    <row r="4570" spans="1:21" ht="12.75">
      <c r="A4570" s="13"/>
      <c r="B4570" s="13"/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</row>
    <row r="4571" spans="1:21" ht="12.75">
      <c r="A4571" s="13"/>
      <c r="B4571" s="13"/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</row>
    <row r="4572" spans="1:21" ht="12.75">
      <c r="A4572" s="13"/>
      <c r="B4572" s="13"/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</row>
    <row r="4573" spans="1:21" ht="12.75">
      <c r="A4573" s="13"/>
      <c r="B4573" s="13"/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</row>
    <row r="4574" spans="1:21" ht="12.75">
      <c r="A4574" s="13"/>
      <c r="B4574" s="13"/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</row>
    <row r="4575" spans="1:21" ht="12.75">
      <c r="A4575" s="13"/>
      <c r="B4575" s="13"/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</row>
    <row r="4576" spans="1:21" ht="12.75">
      <c r="A4576" s="13"/>
      <c r="B4576" s="13"/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</row>
    <row r="4577" spans="1:21" ht="12.75">
      <c r="A4577" s="13"/>
      <c r="B4577" s="13"/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</row>
    <row r="4578" spans="1:21" ht="12.75">
      <c r="A4578" s="13"/>
      <c r="B4578" s="13"/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</row>
    <row r="4579" spans="1:21" ht="12.75">
      <c r="A4579" s="13"/>
      <c r="B4579" s="13"/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</row>
    <row r="4580" spans="1:21" ht="12.75">
      <c r="A4580" s="13"/>
      <c r="B4580" s="13"/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</row>
    <row r="4581" spans="1:21" ht="12.75">
      <c r="A4581" s="13"/>
      <c r="B4581" s="13"/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</row>
    <row r="4582" spans="1:21" ht="12.75">
      <c r="A4582" s="13"/>
      <c r="B4582" s="13"/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</row>
    <row r="4583" spans="1:21" ht="12.75">
      <c r="A4583" s="13"/>
      <c r="B4583" s="13"/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</row>
    <row r="4584" spans="1:21" ht="12.75">
      <c r="A4584" s="13"/>
      <c r="B4584" s="13"/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</row>
    <row r="4585" spans="1:21" ht="12.75">
      <c r="A4585" s="13"/>
      <c r="B4585" s="13"/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</row>
    <row r="4586" spans="1:21" ht="12.75">
      <c r="A4586" s="13"/>
      <c r="B4586" s="13"/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</row>
    <row r="4587" spans="1:21" ht="12.75">
      <c r="A4587" s="13"/>
      <c r="B4587" s="13"/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</row>
    <row r="4588" spans="1:21" ht="12.75">
      <c r="A4588" s="13"/>
      <c r="B4588" s="13"/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</row>
    <row r="4589" spans="1:21" ht="12.75">
      <c r="A4589" s="13"/>
      <c r="B4589" s="13"/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</row>
    <row r="4590" spans="1:21" ht="12.75">
      <c r="A4590" s="13"/>
      <c r="B4590" s="13"/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</row>
    <row r="4591" spans="1:21" ht="12.75">
      <c r="A4591" s="13"/>
      <c r="B4591" s="13"/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</row>
    <row r="4592" spans="1:21" ht="12.75">
      <c r="A4592" s="13"/>
      <c r="B4592" s="13"/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</row>
    <row r="4593" spans="1:21" ht="12.75">
      <c r="A4593" s="13"/>
      <c r="B4593" s="13"/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</row>
    <row r="4594" spans="1:21" ht="12.75">
      <c r="A4594" s="13"/>
      <c r="B4594" s="13"/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</row>
    <row r="4595" spans="1:21" ht="12.75">
      <c r="A4595" s="13"/>
      <c r="B4595" s="13"/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</row>
    <row r="4596" spans="1:21" ht="12.75">
      <c r="A4596" s="13"/>
      <c r="B4596" s="13"/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</row>
    <row r="4597" spans="1:21" ht="12.75">
      <c r="A4597" s="13"/>
      <c r="B4597" s="13"/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</row>
    <row r="4598" spans="1:21" ht="12.75">
      <c r="A4598" s="13"/>
      <c r="B4598" s="13"/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</row>
    <row r="4599" spans="1:21" ht="12.75">
      <c r="A4599" s="13"/>
      <c r="B4599" s="13"/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</row>
    <row r="4600" spans="1:21" ht="12.75">
      <c r="A4600" s="13"/>
      <c r="B4600" s="13"/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</row>
    <row r="4601" spans="1:21" ht="12.75">
      <c r="A4601" s="13"/>
      <c r="B4601" s="13"/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</row>
    <row r="4602" spans="1:21" ht="12.75">
      <c r="A4602" s="13"/>
      <c r="B4602" s="13"/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</row>
    <row r="4603" spans="1:21" ht="12.75">
      <c r="A4603" s="13"/>
      <c r="B4603" s="13"/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</row>
    <row r="4604" spans="1:21" ht="12.75">
      <c r="A4604" s="13"/>
      <c r="B4604" s="13"/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</row>
    <row r="4605" spans="1:21" ht="12.75">
      <c r="A4605" s="13"/>
      <c r="B4605" s="13"/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</row>
    <row r="4606" spans="1:21" ht="12.75">
      <c r="A4606" s="13"/>
      <c r="B4606" s="13"/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</row>
    <row r="4607" spans="1:21" ht="12.75">
      <c r="A4607" s="13"/>
      <c r="B4607" s="13"/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</row>
    <row r="4608" spans="1:21" ht="12.75">
      <c r="A4608" s="13"/>
      <c r="B4608" s="13"/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</row>
    <row r="4609" spans="1:21" ht="12.75">
      <c r="A4609" s="13"/>
      <c r="B4609" s="13"/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</row>
    <row r="4610" spans="1:21" ht="12.75">
      <c r="A4610" s="13"/>
      <c r="B4610" s="13"/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</row>
    <row r="4611" spans="1:21" ht="12.75">
      <c r="A4611" s="13"/>
      <c r="B4611" s="13"/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</row>
    <row r="4612" spans="1:21" ht="12.75">
      <c r="A4612" s="13"/>
      <c r="B4612" s="13"/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</row>
    <row r="4613" spans="1:21" ht="12.75">
      <c r="A4613" s="13"/>
      <c r="B4613" s="13"/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</row>
    <row r="4614" spans="1:21" ht="12.75">
      <c r="A4614" s="13"/>
      <c r="B4614" s="13"/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</row>
    <row r="4615" spans="1:21" ht="12.75">
      <c r="A4615" s="13"/>
      <c r="B4615" s="13"/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</row>
    <row r="4616" spans="1:21" ht="12.75">
      <c r="A4616" s="13"/>
      <c r="B4616" s="13"/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</row>
    <row r="4617" spans="1:21" ht="12.75">
      <c r="A4617" s="13"/>
      <c r="B4617" s="13"/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</row>
    <row r="4618" spans="1:21" ht="12.75">
      <c r="A4618" s="13"/>
      <c r="B4618" s="13"/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</row>
    <row r="4619" spans="1:21" ht="12.75">
      <c r="A4619" s="13"/>
      <c r="B4619" s="13"/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</row>
    <row r="4620" spans="1:21" ht="12.75">
      <c r="A4620" s="13"/>
      <c r="B4620" s="13"/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</row>
    <row r="4621" spans="1:21" ht="12.75">
      <c r="A4621" s="13"/>
      <c r="B4621" s="13"/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</row>
    <row r="4622" spans="1:21" ht="12.75">
      <c r="A4622" s="13"/>
      <c r="B4622" s="13"/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</row>
    <row r="4623" spans="1:21" ht="12.75">
      <c r="A4623" s="13"/>
      <c r="B4623" s="13"/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</row>
    <row r="4624" spans="1:21" ht="12.75">
      <c r="A4624" s="13"/>
      <c r="B4624" s="13"/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</row>
    <row r="4625" spans="1:21" ht="12.75">
      <c r="A4625" s="13"/>
      <c r="B4625" s="13"/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</row>
    <row r="4626" spans="1:21" ht="12.75">
      <c r="A4626" s="13"/>
      <c r="B4626" s="13"/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</row>
    <row r="4627" spans="1:21" ht="12.75">
      <c r="A4627" s="13"/>
      <c r="B4627" s="13"/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</row>
    <row r="4628" spans="1:21" ht="12.75">
      <c r="A4628" s="13"/>
      <c r="B4628" s="13"/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</row>
    <row r="4629" spans="1:21" ht="12.75">
      <c r="A4629" s="13"/>
      <c r="B4629" s="13"/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</row>
    <row r="4630" spans="1:21" ht="12.75">
      <c r="A4630" s="13"/>
      <c r="B4630" s="13"/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</row>
    <row r="4631" spans="1:21" ht="12.75">
      <c r="A4631" s="13"/>
      <c r="B4631" s="13"/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</row>
    <row r="4632" spans="1:21" ht="12.75">
      <c r="A4632" s="13"/>
      <c r="B4632" s="13"/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</row>
    <row r="4633" spans="1:21" ht="12.75">
      <c r="A4633" s="13"/>
      <c r="B4633" s="13"/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</row>
    <row r="4634" spans="1:21" ht="12.75">
      <c r="A4634" s="13"/>
      <c r="B4634" s="13"/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</row>
    <row r="4635" spans="1:21" ht="12.75">
      <c r="A4635" s="13"/>
      <c r="B4635" s="13"/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</row>
    <row r="4636" spans="1:21" ht="12.75">
      <c r="A4636" s="13"/>
      <c r="B4636" s="13"/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</row>
    <row r="4637" spans="1:21" ht="12.75">
      <c r="A4637" s="13"/>
      <c r="B4637" s="13"/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</row>
    <row r="4638" spans="1:21" ht="12.75">
      <c r="A4638" s="13"/>
      <c r="B4638" s="13"/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</row>
    <row r="4639" spans="1:21" ht="12.75">
      <c r="A4639" s="13"/>
      <c r="B4639" s="13"/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</row>
    <row r="4640" spans="1:21" ht="12.75">
      <c r="A4640" s="13"/>
      <c r="B4640" s="13"/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</row>
    <row r="4641" spans="1:21" ht="12.75">
      <c r="A4641" s="13"/>
      <c r="B4641" s="13"/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</row>
    <row r="4642" spans="1:21" ht="12.75">
      <c r="A4642" s="13"/>
      <c r="B4642" s="13"/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</row>
    <row r="4643" spans="1:21" ht="12.75">
      <c r="A4643" s="13"/>
      <c r="B4643" s="13"/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</row>
    <row r="4644" spans="1:21" ht="12.75">
      <c r="A4644" s="13"/>
      <c r="B4644" s="13"/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</row>
    <row r="4645" spans="1:21" ht="12.75">
      <c r="A4645" s="13"/>
      <c r="B4645" s="13"/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</row>
    <row r="4646" spans="1:21" ht="12.75">
      <c r="A4646" s="13"/>
      <c r="B4646" s="13"/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</row>
    <row r="4647" spans="1:21" ht="12.75">
      <c r="A4647" s="13"/>
      <c r="B4647" s="13"/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</row>
    <row r="4648" spans="1:21" ht="12.75">
      <c r="A4648" s="13"/>
      <c r="B4648" s="13"/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</row>
    <row r="4649" spans="1:21" ht="12.75">
      <c r="A4649" s="13"/>
      <c r="B4649" s="13"/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</row>
    <row r="4650" spans="1:21" ht="12.75">
      <c r="A4650" s="13"/>
      <c r="B4650" s="13"/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</row>
    <row r="4651" spans="1:21" ht="12.75">
      <c r="A4651" s="13"/>
      <c r="B4651" s="13"/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</row>
    <row r="4652" spans="1:21" ht="12.75">
      <c r="A4652" s="13"/>
      <c r="B4652" s="13"/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</row>
    <row r="4653" spans="1:21" ht="12.75">
      <c r="A4653" s="13"/>
      <c r="B4653" s="13"/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</row>
    <row r="4654" spans="1:21" ht="12.75">
      <c r="A4654" s="13"/>
      <c r="B4654" s="13"/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</row>
    <row r="4655" spans="1:21" ht="12.75">
      <c r="A4655" s="13"/>
      <c r="B4655" s="13"/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</row>
    <row r="4656" spans="1:21" ht="12.75">
      <c r="A4656" s="13"/>
      <c r="B4656" s="13"/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</row>
    <row r="4657" spans="1:21" ht="12.75">
      <c r="A4657" s="13"/>
      <c r="B4657" s="13"/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</row>
    <row r="4658" spans="1:21" ht="12.75">
      <c r="A4658" s="13"/>
      <c r="B4658" s="13"/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</row>
    <row r="4659" spans="1:21" ht="12.75">
      <c r="A4659" s="13"/>
      <c r="B4659" s="13"/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</row>
    <row r="4660" spans="1:21" ht="12.75">
      <c r="A4660" s="13"/>
      <c r="B4660" s="13"/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</row>
    <row r="4661" spans="1:21" ht="12.75">
      <c r="A4661" s="13"/>
      <c r="B4661" s="13"/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</row>
    <row r="4662" spans="1:21" ht="12.75">
      <c r="A4662" s="13"/>
      <c r="B4662" s="13"/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</row>
    <row r="4663" spans="1:21" ht="12.75">
      <c r="A4663" s="13"/>
      <c r="B4663" s="13"/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</row>
    <row r="4664" spans="1:21" ht="12.75">
      <c r="A4664" s="13"/>
      <c r="B4664" s="13"/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</row>
    <row r="4665" spans="1:21" ht="12.75">
      <c r="A4665" s="13"/>
      <c r="B4665" s="13"/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</row>
    <row r="4666" spans="1:21" ht="12.75">
      <c r="A4666" s="13"/>
      <c r="B4666" s="13"/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</row>
    <row r="4667" spans="1:21" ht="12.75">
      <c r="A4667" s="13"/>
      <c r="B4667" s="13"/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</row>
    <row r="4668" spans="1:21" ht="12.75">
      <c r="A4668" s="13"/>
      <c r="B4668" s="13"/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</row>
    <row r="4669" spans="1:21" ht="12.75">
      <c r="A4669" s="13"/>
      <c r="B4669" s="13"/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</row>
    <row r="4670" spans="1:21" ht="12.75">
      <c r="A4670" s="13"/>
      <c r="B4670" s="13"/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</row>
    <row r="4671" spans="1:21" ht="12.75">
      <c r="A4671" s="13"/>
      <c r="B4671" s="13"/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</row>
    <row r="4672" spans="1:21" ht="12.75">
      <c r="A4672" s="13"/>
      <c r="B4672" s="13"/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</row>
    <row r="4673" spans="1:21" ht="12.75">
      <c r="A4673" s="13"/>
      <c r="B4673" s="13"/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</row>
    <row r="4674" spans="1:21" ht="12.75">
      <c r="A4674" s="13"/>
      <c r="B4674" s="13"/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</row>
    <row r="4675" spans="1:21" ht="12.75">
      <c r="A4675" s="13"/>
      <c r="B4675" s="13"/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</row>
    <row r="4676" spans="1:21" ht="12.75">
      <c r="A4676" s="13"/>
      <c r="B4676" s="13"/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</row>
    <row r="4677" spans="1:21" ht="12.75">
      <c r="A4677" s="13"/>
      <c r="B4677" s="13"/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</row>
    <row r="4678" spans="1:21" ht="12.75">
      <c r="A4678" s="13"/>
      <c r="B4678" s="13"/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</row>
    <row r="4679" spans="1:21" ht="12.75">
      <c r="A4679" s="13"/>
      <c r="B4679" s="13"/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</row>
    <row r="4680" spans="1:21" ht="12.75">
      <c r="A4680" s="13"/>
      <c r="B4680" s="13"/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</row>
    <row r="4681" spans="1:21" ht="12.75">
      <c r="A4681" s="13"/>
      <c r="B4681" s="13"/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</row>
    <row r="4682" spans="1:21" ht="12.75">
      <c r="A4682" s="13"/>
      <c r="B4682" s="13"/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</row>
    <row r="4683" spans="1:21" ht="12.75">
      <c r="A4683" s="13"/>
      <c r="B4683" s="13"/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</row>
    <row r="4684" spans="1:21" ht="12.75">
      <c r="A4684" s="13"/>
      <c r="B4684" s="13"/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</row>
    <row r="4685" spans="1:21" ht="12.75">
      <c r="A4685" s="13"/>
      <c r="B4685" s="13"/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</row>
    <row r="4686" spans="1:21" ht="12.75">
      <c r="A4686" s="13"/>
      <c r="B4686" s="13"/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</row>
    <row r="4687" spans="1:21" ht="12.75">
      <c r="A4687" s="13"/>
      <c r="B4687" s="13"/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</row>
    <row r="4688" spans="1:21" ht="12.75">
      <c r="A4688" s="13"/>
      <c r="B4688" s="13"/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</row>
    <row r="4689" spans="1:21" ht="12.75">
      <c r="A4689" s="13"/>
      <c r="B4689" s="13"/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</row>
    <row r="4690" spans="1:21" ht="12.75">
      <c r="A4690" s="13"/>
      <c r="B4690" s="13"/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</row>
    <row r="4691" spans="1:21" ht="12.75">
      <c r="A4691" s="13"/>
      <c r="B4691" s="13"/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</row>
    <row r="4692" spans="1:21" ht="12.75">
      <c r="A4692" s="13"/>
      <c r="B4692" s="13"/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</row>
    <row r="4693" spans="1:21" ht="12.75">
      <c r="A4693" s="13"/>
      <c r="B4693" s="13"/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</row>
    <row r="4694" spans="1:21" ht="12.75">
      <c r="A4694" s="13"/>
      <c r="B4694" s="13"/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</row>
    <row r="4695" spans="1:21" ht="12.75">
      <c r="A4695" s="13"/>
      <c r="B4695" s="13"/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</row>
    <row r="4696" spans="1:21" ht="12.75">
      <c r="A4696" s="13"/>
      <c r="B4696" s="13"/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</row>
    <row r="4697" spans="1:21" ht="12.75">
      <c r="A4697" s="13"/>
      <c r="B4697" s="13"/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</row>
    <row r="4698" spans="1:21" ht="12.75">
      <c r="A4698" s="13"/>
      <c r="B4698" s="13"/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</row>
    <row r="4699" spans="1:21" ht="12.75">
      <c r="A4699" s="13"/>
      <c r="B4699" s="13"/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</row>
    <row r="4700" spans="1:21" ht="12.75">
      <c r="A4700" s="13"/>
      <c r="B4700" s="13"/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</row>
    <row r="4701" spans="1:21" ht="12.75">
      <c r="A4701" s="13"/>
      <c r="B4701" s="13"/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</row>
    <row r="4702" spans="1:21" ht="12.75">
      <c r="A4702" s="13"/>
      <c r="B4702" s="13"/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</row>
    <row r="4703" spans="1:21" ht="12.75">
      <c r="A4703" s="13"/>
      <c r="B4703" s="13"/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</row>
    <row r="4704" spans="1:21" ht="12.75">
      <c r="A4704" s="13"/>
      <c r="B4704" s="13"/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</row>
    <row r="4705" spans="1:21" ht="12.75">
      <c r="A4705" s="13"/>
      <c r="B4705" s="13"/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</row>
    <row r="4706" spans="1:21" ht="12.75">
      <c r="A4706" s="13"/>
      <c r="B4706" s="13"/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</row>
    <row r="4707" spans="1:21" ht="12.75">
      <c r="A4707" s="13"/>
      <c r="B4707" s="13"/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</row>
    <row r="4708" spans="1:21" ht="12.75">
      <c r="A4708" s="13"/>
      <c r="B4708" s="13"/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</row>
    <row r="4709" spans="1:21" ht="12.75">
      <c r="A4709" s="13"/>
      <c r="B4709" s="13"/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</row>
    <row r="4710" spans="1:21" ht="12.75">
      <c r="A4710" s="13"/>
      <c r="B4710" s="13"/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</row>
    <row r="4711" spans="1:21" ht="12.75">
      <c r="A4711" s="13"/>
      <c r="B4711" s="13"/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</row>
    <row r="4712" spans="1:21" ht="12.75">
      <c r="A4712" s="13"/>
      <c r="B4712" s="13"/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</row>
    <row r="4713" spans="1:21" ht="12.75">
      <c r="A4713" s="13"/>
      <c r="B4713" s="13"/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</row>
    <row r="4714" spans="1:21" ht="12.75">
      <c r="A4714" s="13"/>
      <c r="B4714" s="13"/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</row>
    <row r="4715" spans="1:21" ht="12.75">
      <c r="A4715" s="13"/>
      <c r="B4715" s="13"/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</row>
    <row r="4716" spans="1:21" ht="12.75">
      <c r="A4716" s="13"/>
      <c r="B4716" s="13"/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</row>
    <row r="4717" spans="1:21" ht="12.75">
      <c r="A4717" s="13"/>
      <c r="B4717" s="13"/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</row>
    <row r="4718" spans="1:21" ht="12.75">
      <c r="A4718" s="13"/>
      <c r="B4718" s="13"/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</row>
    <row r="4719" spans="1:21" ht="12.75">
      <c r="A4719" s="13"/>
      <c r="B4719" s="13"/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</row>
    <row r="4720" spans="1:21" ht="12.75">
      <c r="A4720" s="13"/>
      <c r="B4720" s="13"/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</row>
    <row r="4721" spans="1:21" ht="12.75">
      <c r="A4721" s="13"/>
      <c r="B4721" s="13"/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</row>
    <row r="4722" spans="1:21" ht="12.75">
      <c r="A4722" s="13"/>
      <c r="B4722" s="13"/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</row>
    <row r="4723" spans="1:21" ht="12.75">
      <c r="A4723" s="13"/>
      <c r="B4723" s="13"/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</row>
    <row r="4724" spans="1:21" ht="12.75">
      <c r="A4724" s="13"/>
      <c r="B4724" s="13"/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</row>
    <row r="4725" spans="1:21" ht="12.75">
      <c r="A4725" s="13"/>
      <c r="B4725" s="13"/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</row>
    <row r="4726" spans="1:21" ht="12.75">
      <c r="A4726" s="13"/>
      <c r="B4726" s="13"/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</row>
    <row r="4727" spans="1:21" ht="12.75">
      <c r="A4727" s="13"/>
      <c r="B4727" s="13"/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</row>
    <row r="4728" spans="1:21" ht="12.75">
      <c r="A4728" s="13"/>
      <c r="B4728" s="13"/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</row>
    <row r="4729" spans="1:21" ht="12.75">
      <c r="A4729" s="13"/>
      <c r="B4729" s="13"/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</row>
    <row r="4730" spans="1:21" ht="12.75">
      <c r="A4730" s="13"/>
      <c r="B4730" s="13"/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</row>
    <row r="4731" spans="1:21" ht="12.75">
      <c r="A4731" s="13"/>
      <c r="B4731" s="13"/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</row>
    <row r="4732" spans="1:21" ht="12.75">
      <c r="A4732" s="13"/>
      <c r="B4732" s="13"/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</row>
    <row r="4733" spans="1:21" ht="12.75">
      <c r="A4733" s="13"/>
      <c r="B4733" s="13"/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</row>
    <row r="4734" spans="1:21" ht="12.75">
      <c r="A4734" s="13"/>
      <c r="B4734" s="13"/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</row>
    <row r="4735" spans="1:21" ht="12.75">
      <c r="A4735" s="13"/>
      <c r="B4735" s="13"/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</row>
    <row r="4736" spans="1:21" ht="12.75">
      <c r="A4736" s="13"/>
      <c r="B4736" s="13"/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</row>
    <row r="4737" spans="1:21" ht="12.75">
      <c r="A4737" s="13"/>
      <c r="B4737" s="13"/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</row>
    <row r="4738" spans="1:21" ht="12.75">
      <c r="A4738" s="13"/>
      <c r="B4738" s="13"/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</row>
    <row r="4739" spans="1:21" ht="12.75">
      <c r="A4739" s="13"/>
      <c r="B4739" s="13"/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</row>
    <row r="4740" spans="1:21" ht="12.75">
      <c r="A4740" s="13"/>
      <c r="B4740" s="13"/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</row>
    <row r="4741" spans="1:21" ht="12.75">
      <c r="A4741" s="13"/>
      <c r="B4741" s="13"/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</row>
    <row r="4742" spans="1:21" ht="12.75">
      <c r="A4742" s="13"/>
      <c r="B4742" s="13"/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</row>
    <row r="4743" spans="1:21" ht="12.75">
      <c r="A4743" s="13"/>
      <c r="B4743" s="13"/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</row>
    <row r="4744" spans="1:21" ht="12.75">
      <c r="A4744" s="13"/>
      <c r="B4744" s="13"/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</row>
    <row r="4745" spans="1:21" ht="12.75">
      <c r="A4745" s="13"/>
      <c r="B4745" s="13"/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</row>
    <row r="4746" spans="1:21" ht="12.75">
      <c r="A4746" s="13"/>
      <c r="B4746" s="13"/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</row>
    <row r="4747" spans="1:21" ht="12.75">
      <c r="A4747" s="13"/>
      <c r="B4747" s="13"/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</row>
    <row r="4748" spans="1:21" ht="12.75">
      <c r="A4748" s="13"/>
      <c r="B4748" s="13"/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</row>
    <row r="4749" spans="1:21" ht="12.75">
      <c r="A4749" s="13"/>
      <c r="B4749" s="13"/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</row>
    <row r="4750" spans="1:21" ht="12.75">
      <c r="A4750" s="13"/>
      <c r="B4750" s="13"/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</row>
    <row r="4751" spans="1:21" ht="12.75">
      <c r="A4751" s="13"/>
      <c r="B4751" s="13"/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</row>
    <row r="4752" spans="1:21" ht="12.75">
      <c r="A4752" s="13"/>
      <c r="B4752" s="13"/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</row>
    <row r="4753" spans="1:21" ht="12.75">
      <c r="A4753" s="13"/>
      <c r="B4753" s="13"/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</row>
    <row r="4754" spans="1:21" ht="12.75">
      <c r="A4754" s="13"/>
      <c r="B4754" s="13"/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</row>
    <row r="4755" spans="1:21" ht="12.75">
      <c r="A4755" s="13"/>
      <c r="B4755" s="13"/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</row>
    <row r="4756" spans="1:21" ht="12.75">
      <c r="A4756" s="13"/>
      <c r="B4756" s="13"/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</row>
    <row r="4757" spans="1:21" ht="12.75">
      <c r="A4757" s="13"/>
      <c r="B4757" s="13"/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</row>
    <row r="4758" spans="1:21" ht="12.75">
      <c r="A4758" s="13"/>
      <c r="B4758" s="13"/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</row>
    <row r="4759" spans="1:21" ht="12.75">
      <c r="A4759" s="13"/>
      <c r="B4759" s="13"/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</row>
    <row r="4760" spans="1:21" ht="12.75">
      <c r="A4760" s="13"/>
      <c r="B4760" s="13"/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</row>
    <row r="4761" spans="1:21" ht="12.75">
      <c r="A4761" s="13"/>
      <c r="B4761" s="13"/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</row>
    <row r="4762" spans="1:21" ht="12.75">
      <c r="A4762" s="13"/>
      <c r="B4762" s="13"/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</row>
    <row r="4763" spans="1:21" ht="12.75">
      <c r="A4763" s="13"/>
      <c r="B4763" s="13"/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</row>
    <row r="4764" spans="1:21" ht="12.75">
      <c r="A4764" s="13"/>
      <c r="B4764" s="13"/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</row>
    <row r="4765" spans="1:21" ht="12.75">
      <c r="A4765" s="13"/>
      <c r="B4765" s="13"/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</row>
    <row r="4766" spans="1:21" ht="12.75">
      <c r="A4766" s="13"/>
      <c r="B4766" s="13"/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</row>
    <row r="4767" spans="1:21" ht="12.75">
      <c r="A4767" s="13"/>
      <c r="B4767" s="13"/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</row>
    <row r="4768" spans="1:21" ht="12.75">
      <c r="A4768" s="13"/>
      <c r="B4768" s="13"/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</row>
    <row r="4769" spans="1:21" ht="12.75">
      <c r="A4769" s="13"/>
      <c r="B4769" s="13"/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</row>
    <row r="4770" spans="1:21" ht="12.75">
      <c r="A4770" s="13"/>
      <c r="B4770" s="13"/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</row>
    <row r="4771" spans="1:21" ht="12.75">
      <c r="A4771" s="13"/>
      <c r="B4771" s="13"/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</row>
    <row r="4772" spans="1:21" ht="12.75">
      <c r="A4772" s="13"/>
      <c r="B4772" s="13"/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</row>
    <row r="4773" spans="1:21" ht="12.75">
      <c r="A4773" s="13"/>
      <c r="B4773" s="13"/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</row>
    <row r="4774" spans="1:21" ht="12.75">
      <c r="A4774" s="13"/>
      <c r="B4774" s="13"/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</row>
    <row r="4775" spans="1:21" ht="12.75">
      <c r="A4775" s="13"/>
      <c r="B4775" s="13"/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</row>
    <row r="4776" spans="1:21" ht="12.75">
      <c r="A4776" s="13"/>
      <c r="B4776" s="13"/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</row>
    <row r="4777" spans="1:21" ht="12.75">
      <c r="A4777" s="13"/>
      <c r="B4777" s="13"/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</row>
    <row r="4778" spans="1:21" ht="12.75">
      <c r="A4778" s="13"/>
      <c r="B4778" s="13"/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</row>
    <row r="4779" spans="1:21" ht="12.75">
      <c r="A4779" s="13"/>
      <c r="B4779" s="13"/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</row>
    <row r="4780" spans="1:21" ht="12.75">
      <c r="A4780" s="13"/>
      <c r="B4780" s="13"/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</row>
    <row r="4781" spans="1:21" ht="12.75">
      <c r="A4781" s="13"/>
      <c r="B4781" s="13"/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</row>
    <row r="4782" spans="1:21" ht="12.75">
      <c r="A4782" s="13"/>
      <c r="B4782" s="13"/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</row>
    <row r="4783" spans="1:21" ht="12.75">
      <c r="A4783" s="13"/>
      <c r="B4783" s="13"/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</row>
    <row r="4784" spans="1:21" ht="12.75">
      <c r="A4784" s="13"/>
      <c r="B4784" s="13"/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</row>
    <row r="4785" spans="1:21" ht="12.75">
      <c r="A4785" s="13"/>
      <c r="B4785" s="13"/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</row>
    <row r="4786" spans="1:21" ht="12.75">
      <c r="A4786" s="13"/>
      <c r="B4786" s="13"/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</row>
    <row r="4787" spans="1:21" ht="12.75">
      <c r="A4787" s="13"/>
      <c r="B4787" s="13"/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</row>
    <row r="4788" spans="1:21" ht="12.75">
      <c r="A4788" s="13"/>
      <c r="B4788" s="13"/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</row>
    <row r="4789" spans="1:21" ht="12.75">
      <c r="A4789" s="13"/>
      <c r="B4789" s="13"/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</row>
    <row r="4790" spans="1:21" ht="12.75">
      <c r="A4790" s="13"/>
      <c r="B4790" s="13"/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</row>
    <row r="4791" spans="1:21" ht="12.75">
      <c r="A4791" s="13"/>
      <c r="B4791" s="13"/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</row>
    <row r="4792" spans="1:21" ht="12.75">
      <c r="A4792" s="13"/>
      <c r="B4792" s="13"/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</row>
    <row r="4793" spans="1:21" ht="12.75">
      <c r="A4793" s="13"/>
      <c r="B4793" s="13"/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</row>
    <row r="4794" spans="1:21" ht="12.75">
      <c r="A4794" s="13"/>
      <c r="B4794" s="13"/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</row>
    <row r="4795" spans="1:21" ht="12.75">
      <c r="A4795" s="13"/>
      <c r="B4795" s="13"/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</row>
    <row r="4796" spans="1:21" ht="12.75">
      <c r="A4796" s="13"/>
      <c r="B4796" s="13"/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</row>
    <row r="4797" spans="1:21" ht="12.75">
      <c r="A4797" s="13"/>
      <c r="B4797" s="13"/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</row>
    <row r="4798" spans="1:21" ht="12.75">
      <c r="A4798" s="13"/>
      <c r="B4798" s="13"/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</row>
    <row r="4799" spans="1:21" ht="12.75">
      <c r="A4799" s="13"/>
      <c r="B4799" s="13"/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</row>
    <row r="4800" spans="1:21" ht="12.75">
      <c r="A4800" s="13"/>
      <c r="B4800" s="13"/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</row>
    <row r="4801" spans="1:21" ht="12.75">
      <c r="A4801" s="13"/>
      <c r="B4801" s="13"/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</row>
    <row r="4802" spans="1:21" ht="12.75">
      <c r="A4802" s="13"/>
      <c r="B4802" s="13"/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</row>
  </sheetData>
  <mergeCells count="5">
    <mergeCell ref="L3:Q3"/>
    <mergeCell ref="B1:Q1"/>
    <mergeCell ref="O7:P7"/>
    <mergeCell ref="B3:K3"/>
    <mergeCell ref="F6:G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http://excelsciences.site.voila.fr</dc:description>
  <cp:lastModifiedBy>Mentrard</cp:lastModifiedBy>
  <dcterms:created xsi:type="dcterms:W3CDTF">2006-01-22T20:04:06Z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