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8700" tabRatio="578" activeTab="1"/>
  </bookViews>
  <sheets>
    <sheet name="tableau" sheetId="1" r:id="rId1"/>
    <sheet name="corrigé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<sst xmlns="http://schemas.openxmlformats.org/spreadsheetml/2006/main" count="57" uniqueCount="30">
  <si>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m</t>
  </si>
  <si>
    <t>d</t>
  </si>
  <si>
    <t>h</t>
  </si>
  <si>
    <t>k</t>
  </si>
  <si>
    <t>r</t>
  </si>
  <si>
    <t>g</t>
  </si>
  <si>
    <t>mm</t>
  </si>
  <si>
    <t>kg,m-3</t>
  </si>
  <si>
    <t>A</t>
  </si>
  <si>
    <t>B</t>
  </si>
  <si>
    <t>t(0) en s</t>
  </si>
  <si>
    <t>y(0) en m</t>
  </si>
  <si>
    <t>v(0) m,s-1</t>
  </si>
  <si>
    <t>dt(s)</t>
  </si>
  <si>
    <t>ittération par méthode d'euler</t>
  </si>
  <si>
    <t>t(s)</t>
  </si>
  <si>
    <t>chute d'une bille dans un liquide visqueux</t>
  </si>
  <si>
    <r>
      <t>r</t>
    </r>
    <r>
      <rPr>
        <b/>
        <vertAlign val="subscript"/>
        <sz val="10"/>
        <rFont val="Arial"/>
        <family val="2"/>
      </rPr>
      <t>0</t>
    </r>
  </si>
  <si>
    <t>par la méthode d' Euler</t>
  </si>
  <si>
    <t xml:space="preserve">  résolution de l'équation dv/dt=A+B,v </t>
  </si>
  <si>
    <t>SI</t>
  </si>
  <si>
    <r>
      <t>v</t>
    </r>
    <r>
      <rPr>
        <b/>
        <vertAlign val="subscript"/>
        <sz val="10"/>
        <rFont val="Arial"/>
        <family val="2"/>
      </rPr>
      <t>euler</t>
    </r>
    <r>
      <rPr>
        <b/>
        <sz val="10"/>
        <rFont val="Arial"/>
        <family val="2"/>
      </rPr>
      <t>(m,s-1)</t>
    </r>
  </si>
  <si>
    <r>
      <t>dv/dt(m,s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)</t>
    </r>
  </si>
  <si>
    <r>
      <t>v</t>
    </r>
    <r>
      <rPr>
        <b/>
        <vertAlign val="subscript"/>
        <sz val="10"/>
        <color indexed="14"/>
        <rFont val="Arial"/>
        <family val="2"/>
      </rPr>
      <t>exp</t>
    </r>
    <r>
      <rPr>
        <b/>
        <sz val="10"/>
        <color indexed="14"/>
        <rFont val="Arial"/>
        <family val="2"/>
      </rPr>
      <t>(m,s</t>
    </r>
    <r>
      <rPr>
        <b/>
        <vertAlign val="superscript"/>
        <sz val="10"/>
        <color indexed="14"/>
        <rFont val="Arial"/>
        <family val="2"/>
      </rPr>
      <t>-1</t>
    </r>
    <r>
      <rPr>
        <b/>
        <sz val="10"/>
        <color indexed="14"/>
        <rFont val="Arial"/>
        <family val="2"/>
      </rPr>
      <t>)</t>
    </r>
  </si>
  <si>
    <t>t(exp)</t>
  </si>
  <si>
    <r>
      <t>y</t>
    </r>
    <r>
      <rPr>
        <b/>
        <vertAlign val="subscript"/>
        <sz val="10"/>
        <color indexed="14"/>
        <rFont val="Arial"/>
        <family val="2"/>
      </rPr>
      <t>exp</t>
    </r>
    <r>
      <rPr>
        <b/>
        <sz val="10"/>
        <color indexed="14"/>
        <rFont val="Arial"/>
        <family val="2"/>
      </rPr>
      <t>(m,s</t>
    </r>
    <r>
      <rPr>
        <b/>
        <vertAlign val="superscript"/>
        <sz val="10"/>
        <color indexed="14"/>
        <rFont val="Arial"/>
        <family val="2"/>
      </rPr>
      <t>-1</t>
    </r>
    <r>
      <rPr>
        <b/>
        <sz val="10"/>
        <color indexed="14"/>
        <rFont val="Arial"/>
        <family val="2"/>
      </rPr>
      <t>)</t>
    </r>
  </si>
  <si>
    <t>choix dt</t>
  </si>
  <si>
    <t xml:space="preserve">             valeurs expérimentales</t>
  </si>
  <si>
    <r>
      <t>y</t>
    </r>
    <r>
      <rPr>
        <b/>
        <vertAlign val="subscript"/>
        <sz val="10"/>
        <color indexed="14"/>
        <rFont val="Arial"/>
        <family val="2"/>
      </rPr>
      <t>exp</t>
    </r>
    <r>
      <rPr>
        <b/>
        <sz val="10"/>
        <color indexed="14"/>
        <rFont val="Arial"/>
        <family val="2"/>
      </rPr>
      <t>(m)</t>
    </r>
  </si>
  <si>
    <t>itération par méthode d'euler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</si>
</sst>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12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b/>
      <vertAlign val="subscript"/>
      <sz val="10"/>
      <color indexed="14"/>
      <name val="Arial"/>
      <family val="2"/>
    </font>
    <font>
      <b/>
      <vertAlign val="superscript"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1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2" borderId="7" xfId="0" applyFill="1" applyBorder="1" applyAlignment="1">
      <alignment/>
    </xf>
    <xf numFmtId="11" fontId="0" fillId="2" borderId="8" xfId="0" applyNumberFormat="1" applyFill="1" applyBorder="1" applyAlignment="1">
      <alignment/>
    </xf>
    <xf numFmtId="11" fontId="0" fillId="2" borderId="9" xfId="0" applyNumberFormat="1" applyFill="1" applyBorder="1" applyAlignment="1">
      <alignment/>
    </xf>
    <xf numFmtId="0" fontId="0" fillId="0" borderId="0" xfId="0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164" fontId="11" fillId="2" borderId="12" xfId="0" applyNumberFormat="1" applyFont="1" applyFill="1" applyBorder="1" applyAlignment="1">
      <alignment/>
    </xf>
    <xf numFmtId="164" fontId="11" fillId="2" borderId="13" xfId="0" applyNumberFormat="1" applyFont="1" applyFill="1" applyBorder="1" applyAlignment="1">
      <alignment/>
    </xf>
    <xf numFmtId="164" fontId="11" fillId="2" borderId="14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3" borderId="11" xfId="0" applyFont="1" applyFill="1" applyBorder="1" applyAlignment="1">
      <alignment horizontal="center"/>
    </xf>
    <xf numFmtId="11" fontId="2" fillId="3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3" borderId="16" xfId="0" applyFont="1" applyFill="1" applyBorder="1" applyAlignment="1">
      <alignment/>
    </xf>
    <xf numFmtId="1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164" fontId="0" fillId="3" borderId="9" xfId="0" applyNumberFormat="1" applyFill="1" applyBorder="1" applyAlignment="1">
      <alignment/>
    </xf>
    <xf numFmtId="0" fontId="0" fillId="3" borderId="11" xfId="0" applyFill="1" applyBorder="1" applyAlignment="1">
      <alignment/>
    </xf>
    <xf numFmtId="164" fontId="0" fillId="3" borderId="11" xfId="0" applyNumberFormat="1" applyFill="1" applyBorder="1" applyAlignment="1">
      <alignment/>
    </xf>
    <xf numFmtId="0" fontId="0" fillId="4" borderId="17" xfId="0" applyFill="1" applyBorder="1" applyAlignment="1">
      <alignment/>
    </xf>
    <xf numFmtId="11" fontId="0" fillId="4" borderId="9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8" xfId="0" applyFill="1" applyBorder="1" applyAlignment="1">
      <alignment/>
    </xf>
    <xf numFmtId="0" fontId="2" fillId="4" borderId="19" xfId="0" applyFont="1" applyFill="1" applyBorder="1" applyAlignment="1">
      <alignment horizontal="center"/>
    </xf>
    <xf numFmtId="11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1" fontId="2" fillId="4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1" fontId="2" fillId="2" borderId="21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24" xfId="0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21" xfId="0" applyFont="1" applyFill="1" applyBorder="1" applyAlignment="1">
      <alignment horizontal="center"/>
    </xf>
    <xf numFmtId="11" fontId="0" fillId="3" borderId="9" xfId="0" applyNumberFormat="1" applyFill="1" applyBorder="1" applyAlignment="1">
      <alignment/>
    </xf>
    <xf numFmtId="0" fontId="2" fillId="3" borderId="20" xfId="0" applyFont="1" applyFill="1" applyBorder="1" applyAlignment="1">
      <alignment horizontal="center"/>
    </xf>
    <xf numFmtId="11" fontId="2" fillId="3" borderId="21" xfId="0" applyNumberFormat="1" applyFont="1" applyFill="1" applyBorder="1" applyAlignment="1">
      <alignment horizontal="center"/>
    </xf>
    <xf numFmtId="0" fontId="0" fillId="3" borderId="7" xfId="0" applyFill="1" applyBorder="1" applyAlignment="1">
      <alignment/>
    </xf>
    <xf numFmtId="11" fontId="0" fillId="3" borderId="8" xfId="0" applyNumberFormat="1" applyFill="1" applyBorder="1" applyAlignment="1">
      <alignment/>
    </xf>
    <xf numFmtId="0" fontId="2" fillId="3" borderId="22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11" fillId="3" borderId="11" xfId="0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1" fillId="3" borderId="26" xfId="0" applyFont="1" applyFill="1" applyBorder="1" applyAlignment="1">
      <alignment/>
    </xf>
    <xf numFmtId="1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vexp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625"/>
          <c:w val="0.87975"/>
          <c:h val="0.7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tableau!$F$12</c:f>
              <c:strCache>
                <c:ptCount val="1"/>
                <c:pt idx="0">
                  <c:v>vexp(m,s-1)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tableau!$D$13:$D$31</c:f>
              <c:numCache/>
            </c:numRef>
          </c:xVal>
          <c:yVal>
            <c:numRef>
              <c:f>tableau!$F$13:$F$31</c:f>
              <c:numCache/>
            </c:numRef>
          </c:yVal>
          <c:smooth val="0"/>
        </c:ser>
        <c:ser>
          <c:idx val="1"/>
          <c:order val="1"/>
          <c:tx>
            <c:strRef>
              <c:f>tableau!$F$12</c:f>
              <c:strCache>
                <c:ptCount val="1"/>
                <c:pt idx="0">
                  <c:v>vexp(m,s-1)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tableau!#REF!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tableau!$F$13:$F$28</c:f>
              <c:numCache/>
            </c:numRef>
          </c:yVal>
          <c:smooth val="0"/>
        </c:ser>
        <c:axId val="16000383"/>
        <c:axId val="9785720"/>
      </c:scatterChart>
      <c:valAx>
        <c:axId val="1600038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785720"/>
        <c:crosses val="autoZero"/>
        <c:crossBetween val="midCat"/>
        <c:dispUnits/>
        <c:minorUnit val="0.04"/>
      </c:valAx>
      <c:valAx>
        <c:axId val="978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veuler</a:t>
            </a:r>
            <a:r>
              <a:rPr lang="en-US" cap="none" sz="11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; vexp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6"/>
          <c:w val="0.87975"/>
          <c:h val="0.7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corrigé!$B$12</c:f>
              <c:strCache>
                <c:ptCount val="1"/>
                <c:pt idx="0">
                  <c:v>veuler(m,s-1)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corrigé!$A$13:$A$100</c:f>
              <c:numCache/>
            </c:numRef>
          </c:xVal>
          <c:yVal>
            <c:numRef>
              <c:f>corrigé!$B$13:$B$100</c:f>
              <c:numCache/>
            </c:numRef>
          </c:yVal>
          <c:smooth val="0"/>
        </c:ser>
        <c:ser>
          <c:idx val="1"/>
          <c:order val="1"/>
          <c:tx>
            <c:strRef>
              <c:f>corrigé!$F$12</c:f>
              <c:strCache>
                <c:ptCount val="1"/>
                <c:pt idx="0">
                  <c:v>vexp(m,s-1)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corrigé!$D$13:$D$28</c:f>
              <c:numCache/>
            </c:numRef>
          </c:xVal>
          <c:yVal>
            <c:numRef>
              <c:f>corrigé!$F$13:$F$28</c:f>
              <c:numCache/>
            </c:numRef>
          </c:yVal>
          <c:smooth val="0"/>
        </c:ser>
        <c:axId val="20962617"/>
        <c:axId val="54445826"/>
      </c:scatterChart>
      <c:valAx>
        <c:axId val="209626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445826"/>
        <c:crosses val="autoZero"/>
        <c:crossBetween val="midCat"/>
        <c:dispUnits/>
        <c:minorUnit val="0.04"/>
      </c:val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corrigé!$C$12</c:f>
              <c:strCache>
                <c:ptCount val="1"/>
                <c:pt idx="0">
                  <c:v>dv/dt(m,s-2)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corrigé!$A$13:$A$100</c:f>
              <c:numCache/>
            </c:numRef>
          </c:xVal>
          <c:yVal>
            <c:numRef>
              <c:f>corrigé!$C$13:$C$100</c:f>
              <c:numCache/>
            </c:numRef>
          </c:yVal>
          <c:smooth val="0"/>
        </c:ser>
        <c:axId val="20250387"/>
        <c:axId val="48035756"/>
      </c:scatterChart>
      <c:val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crossBetween val="midCat"/>
        <c:dispUnits/>
      </c:val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corrigé!$E$12</c:f>
              <c:strCache>
                <c:ptCount val="1"/>
                <c:pt idx="0">
                  <c:v>yexp(m,s-1)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corrigé!$D$13:$D$29</c:f>
              <c:numCache/>
            </c:numRef>
          </c:xVal>
          <c:yVal>
            <c:numRef>
              <c:f>corrigé!$E$13:$E$29</c:f>
              <c:numCache/>
            </c:numRef>
          </c:yVal>
          <c:smooth val="0"/>
        </c:ser>
        <c:axId val="29668621"/>
        <c:axId val="65690998"/>
      </c:scatterChart>
      <c:valAx>
        <c:axId val="2966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crossBetween val="midCat"/>
        <c:dispUnits/>
      </c:val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</xdr:row>
      <xdr:rowOff>76200</xdr:rowOff>
    </xdr:from>
    <xdr:to>
      <xdr:col>12</xdr:col>
      <xdr:colOff>666750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429250" y="752475"/>
        <a:ext cx="4381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152400</xdr:rowOff>
    </xdr:from>
    <xdr:to>
      <xdr:col>12</xdr:col>
      <xdr:colOff>600075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5362575" y="657225"/>
        <a:ext cx="4381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30</xdr:row>
      <xdr:rowOff>38100</xdr:rowOff>
    </xdr:from>
    <xdr:to>
      <xdr:col>12</xdr:col>
      <xdr:colOff>600075</xdr:colOff>
      <xdr:row>43</xdr:row>
      <xdr:rowOff>152400</xdr:rowOff>
    </xdr:to>
    <xdr:graphicFrame>
      <xdr:nvGraphicFramePr>
        <xdr:cNvPr id="2" name="Chart 3"/>
        <xdr:cNvGraphicFramePr/>
      </xdr:nvGraphicFramePr>
      <xdr:xfrm>
        <a:off x="5362575" y="5019675"/>
        <a:ext cx="43815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45</xdr:row>
      <xdr:rowOff>28575</xdr:rowOff>
    </xdr:from>
    <xdr:to>
      <xdr:col>12</xdr:col>
      <xdr:colOff>619125</xdr:colOff>
      <xdr:row>60</xdr:row>
      <xdr:rowOff>76200</xdr:rowOff>
    </xdr:to>
    <xdr:graphicFrame>
      <xdr:nvGraphicFramePr>
        <xdr:cNvPr id="3" name="Chart 4"/>
        <xdr:cNvGraphicFramePr/>
      </xdr:nvGraphicFramePr>
      <xdr:xfrm>
        <a:off x="5353050" y="7439025"/>
        <a:ext cx="44100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0">
      <selection activeCell="D13" sqref="D13:F32"/>
    </sheetView>
  </sheetViews>
  <sheetFormatPr defaultColWidth="11.421875" defaultRowHeight="12.75"/>
  <sheetData>
    <row r="1" spans="1:5" ht="12.75">
      <c r="A1" s="59" t="s">
        <v>19</v>
      </c>
      <c r="B1" s="59"/>
      <c r="C1" s="59"/>
      <c r="D1" s="59" t="s">
        <v>18</v>
      </c>
      <c r="E1" s="59"/>
    </row>
    <row r="2" spans="7:12" ht="13.5" thickBot="1">
      <c r="G2" s="26"/>
      <c r="L2">
        <v>26</v>
      </c>
    </row>
    <row r="3" spans="1:4" ht="13.5" thickBot="1">
      <c r="A3" s="3" t="s">
        <v>16</v>
      </c>
      <c r="B3" s="4"/>
      <c r="C3" s="5"/>
      <c r="D3" s="2"/>
    </row>
    <row r="4" ht="13.5" thickBot="1">
      <c r="B4" s="1"/>
    </row>
    <row r="5" spans="1:6" s="6" customFormat="1" ht="15" thickBot="1">
      <c r="A5" s="45" t="s">
        <v>0</v>
      </c>
      <c r="B5" s="46" t="s">
        <v>1</v>
      </c>
      <c r="C5" s="47" t="s">
        <v>2</v>
      </c>
      <c r="D5" s="60" t="s">
        <v>3</v>
      </c>
      <c r="E5" s="47" t="s">
        <v>4</v>
      </c>
      <c r="F5" s="48" t="s">
        <v>17</v>
      </c>
    </row>
    <row r="6" spans="1:6" ht="12.75">
      <c r="A6" s="38"/>
      <c r="B6" s="39"/>
      <c r="C6" s="40"/>
      <c r="D6" s="61"/>
      <c r="E6" s="40"/>
      <c r="F6" s="41"/>
    </row>
    <row r="7" spans="1:6" s="7" customFormat="1" ht="12.75">
      <c r="A7" s="42" t="s">
        <v>5</v>
      </c>
      <c r="B7" s="43" t="s">
        <v>6</v>
      </c>
      <c r="C7" s="44" t="s">
        <v>20</v>
      </c>
      <c r="D7" s="23" t="s">
        <v>20</v>
      </c>
      <c r="E7" s="44" t="s">
        <v>7</v>
      </c>
      <c r="F7" s="49" t="s">
        <v>7</v>
      </c>
    </row>
    <row r="8" spans="1:6" ht="13.5" thickBot="1">
      <c r="A8" s="8"/>
      <c r="B8" s="9"/>
      <c r="C8" s="10"/>
      <c r="D8" s="10"/>
      <c r="E8" s="10"/>
      <c r="F8" s="11"/>
    </row>
    <row r="9" spans="1:6" s="7" customFormat="1" ht="13.5" thickBot="1">
      <c r="A9" s="62" t="s">
        <v>8</v>
      </c>
      <c r="B9" s="63" t="s">
        <v>9</v>
      </c>
      <c r="C9" s="54" t="s">
        <v>10</v>
      </c>
      <c r="D9" s="54" t="s">
        <v>11</v>
      </c>
      <c r="E9" s="54" t="s">
        <v>12</v>
      </c>
      <c r="F9" s="66" t="s">
        <v>13</v>
      </c>
    </row>
    <row r="10" spans="1:14" ht="13.5" thickBot="1">
      <c r="A10" s="64"/>
      <c r="B10" s="65"/>
      <c r="C10" s="55"/>
      <c r="D10" s="56"/>
      <c r="E10" s="56"/>
      <c r="F10" s="67"/>
      <c r="N10" s="1"/>
    </row>
    <row r="11" spans="1:14" ht="12.75">
      <c r="A11" s="31" t="s">
        <v>29</v>
      </c>
      <c r="B11" s="32"/>
      <c r="C11" s="33"/>
      <c r="D11" s="68" t="s">
        <v>27</v>
      </c>
      <c r="E11" s="68"/>
      <c r="F11" s="36"/>
      <c r="N11" s="1"/>
    </row>
    <row r="12" spans="1:14" s="12" customFormat="1" ht="15">
      <c r="A12" s="23" t="s">
        <v>15</v>
      </c>
      <c r="B12" s="24" t="s">
        <v>21</v>
      </c>
      <c r="C12" s="23" t="s">
        <v>22</v>
      </c>
      <c r="D12" s="69" t="s">
        <v>24</v>
      </c>
      <c r="E12" s="69" t="s">
        <v>28</v>
      </c>
      <c r="F12" s="70" t="s">
        <v>23</v>
      </c>
      <c r="N12" s="72"/>
    </row>
    <row r="13" spans="1:14" ht="12.75">
      <c r="A13" s="34"/>
      <c r="B13" s="35"/>
      <c r="C13" s="37"/>
      <c r="E13" s="1"/>
      <c r="F13" s="71"/>
      <c r="G13" s="16"/>
      <c r="N13" s="1"/>
    </row>
    <row r="14" spans="1:14" ht="12.75">
      <c r="A14" s="34"/>
      <c r="B14" s="37"/>
      <c r="C14" s="37"/>
      <c r="E14" s="1"/>
      <c r="F14" s="71"/>
      <c r="G14" s="16"/>
      <c r="N14" s="1"/>
    </row>
    <row r="15" spans="1:14" ht="12.75">
      <c r="A15" s="34"/>
      <c r="B15" s="37"/>
      <c r="C15" s="37"/>
      <c r="D15" s="12"/>
      <c r="E15" s="72"/>
      <c r="F15" s="71"/>
      <c r="G15" s="16"/>
      <c r="N15" s="1"/>
    </row>
    <row r="16" spans="1:14" ht="12.75">
      <c r="A16" s="34"/>
      <c r="B16" s="37"/>
      <c r="C16" s="37"/>
      <c r="E16" s="1"/>
      <c r="F16" s="71"/>
      <c r="G16" s="16"/>
      <c r="N16" s="1"/>
    </row>
    <row r="17" spans="1:14" ht="12.75">
      <c r="A17" s="34"/>
      <c r="B17" s="37"/>
      <c r="C17" s="37"/>
      <c r="E17" s="1"/>
      <c r="F17" s="71"/>
      <c r="G17" s="16"/>
      <c r="N17" s="1"/>
    </row>
    <row r="18" spans="1:14" ht="12.75">
      <c r="A18" s="34"/>
      <c r="B18" s="37"/>
      <c r="C18" s="37"/>
      <c r="E18" s="1"/>
      <c r="F18" s="71"/>
      <c r="G18" s="16"/>
      <c r="N18" s="1"/>
    </row>
    <row r="19" spans="1:14" ht="12.75">
      <c r="A19" s="34"/>
      <c r="B19" s="37"/>
      <c r="C19" s="37"/>
      <c r="E19" s="1"/>
      <c r="F19" s="71"/>
      <c r="G19" s="16"/>
      <c r="N19" s="1"/>
    </row>
    <row r="20" spans="1:14" ht="12.75">
      <c r="A20" s="34"/>
      <c r="B20" s="37"/>
      <c r="C20" s="37"/>
      <c r="E20" s="1"/>
      <c r="F20" s="71"/>
      <c r="G20" s="16"/>
      <c r="N20" s="1"/>
    </row>
    <row r="21" spans="1:14" ht="12.75">
      <c r="A21" s="34"/>
      <c r="B21" s="37"/>
      <c r="C21" s="37"/>
      <c r="E21" s="1"/>
      <c r="F21" s="71"/>
      <c r="G21" s="16"/>
      <c r="N21" s="1"/>
    </row>
    <row r="22" spans="1:14" ht="12.75">
      <c r="A22" s="34"/>
      <c r="B22" s="37"/>
      <c r="C22" s="37"/>
      <c r="E22" s="1"/>
      <c r="F22" s="71"/>
      <c r="G22" s="16"/>
      <c r="N22" s="1"/>
    </row>
    <row r="23" spans="1:14" ht="12.75">
      <c r="A23" s="34"/>
      <c r="B23" s="37"/>
      <c r="C23" s="37"/>
      <c r="E23" s="1"/>
      <c r="F23" s="71"/>
      <c r="G23" s="16"/>
      <c r="N23" s="1"/>
    </row>
    <row r="24" spans="1:14" ht="12.75">
      <c r="A24" s="34"/>
      <c r="B24" s="37"/>
      <c r="C24" s="37"/>
      <c r="E24" s="1"/>
      <c r="F24" s="71"/>
      <c r="G24" s="16"/>
      <c r="N24" s="1"/>
    </row>
    <row r="25" spans="1:14" ht="12.75">
      <c r="A25" s="34"/>
      <c r="B25" s="37"/>
      <c r="C25" s="37"/>
      <c r="E25" s="1"/>
      <c r="F25" s="71"/>
      <c r="G25" s="16"/>
      <c r="N25" s="1"/>
    </row>
    <row r="26" spans="1:14" ht="12.75">
      <c r="A26" s="34"/>
      <c r="B26" s="37"/>
      <c r="C26" s="37"/>
      <c r="E26" s="1"/>
      <c r="F26" s="71"/>
      <c r="G26" s="16"/>
      <c r="N26" s="1"/>
    </row>
    <row r="27" spans="1:14" ht="12.75">
      <c r="A27" s="34"/>
      <c r="B27" s="37"/>
      <c r="C27" s="37"/>
      <c r="E27" s="1"/>
      <c r="F27" s="71"/>
      <c r="G27" s="16"/>
      <c r="N27" s="1"/>
    </row>
    <row r="28" spans="1:14" ht="12.75">
      <c r="A28" s="34"/>
      <c r="B28" s="37"/>
      <c r="C28" s="37"/>
      <c r="E28" s="1"/>
      <c r="F28" s="71"/>
      <c r="G28" s="16"/>
      <c r="N28" s="1"/>
    </row>
    <row r="29" spans="1:14" ht="12.75">
      <c r="A29" s="34"/>
      <c r="B29" s="37"/>
      <c r="C29" s="37"/>
      <c r="E29" s="1"/>
      <c r="F29" s="71"/>
      <c r="G29" s="16"/>
      <c r="N29" s="1"/>
    </row>
    <row r="30" spans="1:6" ht="12.75">
      <c r="A30" s="34"/>
      <c r="B30" s="37"/>
      <c r="C30" s="37"/>
      <c r="E30" s="1"/>
      <c r="F30" s="71"/>
    </row>
    <row r="31" spans="1:6" ht="12.75">
      <c r="A31" s="34"/>
      <c r="B31" s="37"/>
      <c r="C31" s="37"/>
      <c r="E31" s="1"/>
      <c r="F31" s="71"/>
    </row>
    <row r="32" spans="1:5" ht="12.75">
      <c r="A32" s="34"/>
      <c r="B32" s="37"/>
      <c r="C32" s="37"/>
      <c r="E32" s="1"/>
    </row>
    <row r="33" spans="1:5" ht="12.75">
      <c r="A33" s="34"/>
      <c r="B33" s="37"/>
      <c r="C33" s="37"/>
      <c r="D33" s="1"/>
      <c r="E33" s="1"/>
    </row>
    <row r="34" spans="1:5" ht="12.75">
      <c r="A34" s="34"/>
      <c r="B34" s="37"/>
      <c r="C34" s="37"/>
      <c r="D34" s="1"/>
      <c r="E34" s="1"/>
    </row>
    <row r="35" spans="1:3" ht="12.75">
      <c r="A35" s="34"/>
      <c r="B35" s="37"/>
      <c r="C35" s="37"/>
    </row>
    <row r="36" spans="1:3" ht="12.75">
      <c r="A36" s="34"/>
      <c r="B36" s="37"/>
      <c r="C36" s="37"/>
    </row>
    <row r="37" spans="1:3" ht="12.75">
      <c r="A37" s="34"/>
      <c r="B37" s="37"/>
      <c r="C37" s="37"/>
    </row>
    <row r="38" spans="1:3" ht="12.75">
      <c r="A38" s="34"/>
      <c r="B38" s="37"/>
      <c r="C38" s="37"/>
    </row>
    <row r="39" spans="1:3" ht="12.75">
      <c r="A39" s="34"/>
      <c r="B39" s="37"/>
      <c r="C39" s="37"/>
    </row>
    <row r="40" spans="1:3" ht="12.75">
      <c r="A40" s="34"/>
      <c r="B40" s="37"/>
      <c r="C40" s="37"/>
    </row>
    <row r="41" spans="1:3" ht="12.75">
      <c r="A41" s="34"/>
      <c r="B41" s="37"/>
      <c r="C41" s="37"/>
    </row>
    <row r="42" spans="1:3" ht="12.75">
      <c r="A42" s="34"/>
      <c r="B42" s="37"/>
      <c r="C42" s="37"/>
    </row>
    <row r="43" spans="1:3" ht="12.75">
      <c r="A43" s="34"/>
      <c r="B43" s="37"/>
      <c r="C43" s="37"/>
    </row>
    <row r="44" spans="1:3" ht="12.75">
      <c r="A44" s="34"/>
      <c r="B44" s="37"/>
      <c r="C44" s="37"/>
    </row>
    <row r="45" spans="1:3" ht="12.75">
      <c r="A45" s="34"/>
      <c r="B45" s="37"/>
      <c r="C45" s="37"/>
    </row>
    <row r="46" spans="1:3" ht="12.75">
      <c r="A46" s="34"/>
      <c r="B46" s="37"/>
      <c r="C46" s="37"/>
    </row>
    <row r="47" spans="1:3" ht="12.75">
      <c r="A47" s="34"/>
      <c r="B47" s="37"/>
      <c r="C47" s="37"/>
    </row>
    <row r="48" spans="1:3" ht="12.75">
      <c r="A48" s="34"/>
      <c r="B48" s="37"/>
      <c r="C48" s="37"/>
    </row>
    <row r="49" spans="1:3" ht="12.75">
      <c r="A49" s="34"/>
      <c r="B49" s="37"/>
      <c r="C49" s="37"/>
    </row>
    <row r="50" spans="1:3" ht="12.75">
      <c r="A50" s="34"/>
      <c r="B50" s="37"/>
      <c r="C50" s="37"/>
    </row>
    <row r="51" spans="1:3" ht="12.75">
      <c r="A51" s="34"/>
      <c r="B51" s="37"/>
      <c r="C51" s="37"/>
    </row>
    <row r="52" spans="1:3" ht="12.75">
      <c r="A52" s="34"/>
      <c r="B52" s="37"/>
      <c r="C52" s="37"/>
    </row>
    <row r="53" spans="1:3" ht="12.75">
      <c r="A53" s="34"/>
      <c r="B53" s="37"/>
      <c r="C53" s="37"/>
    </row>
    <row r="54" spans="1:3" ht="12.75">
      <c r="A54" s="34"/>
      <c r="B54" s="37"/>
      <c r="C54" s="37"/>
    </row>
    <row r="55" spans="1:3" ht="12.75">
      <c r="A55" s="34"/>
      <c r="B55" s="37"/>
      <c r="C55" s="37"/>
    </row>
    <row r="56" spans="1:3" ht="12.75">
      <c r="A56" s="34"/>
      <c r="B56" s="37"/>
      <c r="C56" s="37"/>
    </row>
    <row r="57" spans="1:3" ht="12.75">
      <c r="A57" s="34"/>
      <c r="B57" s="37"/>
      <c r="C57" s="37"/>
    </row>
    <row r="58" spans="1:3" ht="12.75">
      <c r="A58" s="34"/>
      <c r="B58" s="37"/>
      <c r="C58" s="37"/>
    </row>
    <row r="59" spans="1:3" ht="12.75">
      <c r="A59" s="34"/>
      <c r="B59" s="37"/>
      <c r="C59" s="37"/>
    </row>
    <row r="60" spans="1:3" ht="12.75">
      <c r="A60" s="34"/>
      <c r="B60" s="37"/>
      <c r="C60" s="37"/>
    </row>
    <row r="61" spans="1:3" ht="12.75">
      <c r="A61" s="34"/>
      <c r="B61" s="37"/>
      <c r="C61" s="37"/>
    </row>
    <row r="62" spans="1:3" ht="12.75">
      <c r="A62" s="34"/>
      <c r="B62" s="37"/>
      <c r="C62" s="37"/>
    </row>
    <row r="63" spans="1:3" ht="12.75">
      <c r="A63" s="34"/>
      <c r="B63" s="37"/>
      <c r="C63" s="37"/>
    </row>
    <row r="64" spans="1:3" ht="12.75">
      <c r="A64" s="34"/>
      <c r="B64" s="37"/>
      <c r="C64" s="37"/>
    </row>
    <row r="65" spans="1:3" ht="12.75">
      <c r="A65" s="34"/>
      <c r="B65" s="37"/>
      <c r="C65" s="37"/>
    </row>
    <row r="66" spans="1:3" ht="12.75">
      <c r="A66" s="34"/>
      <c r="B66" s="37"/>
      <c r="C66" s="37"/>
    </row>
    <row r="67" spans="1:3" ht="12.75">
      <c r="A67" s="34"/>
      <c r="B67" s="37"/>
      <c r="C67" s="37"/>
    </row>
    <row r="68" spans="1:3" ht="12.75">
      <c r="A68" s="34"/>
      <c r="B68" s="37"/>
      <c r="C68" s="37"/>
    </row>
    <row r="69" spans="1:3" ht="12.75">
      <c r="A69" s="34"/>
      <c r="B69" s="37"/>
      <c r="C69" s="37"/>
    </row>
    <row r="70" spans="1:3" ht="12.75">
      <c r="A70" s="34"/>
      <c r="B70" s="37"/>
      <c r="C70" s="37"/>
    </row>
    <row r="71" spans="1:3" ht="12.75">
      <c r="A71" s="34"/>
      <c r="B71" s="37"/>
      <c r="C71" s="37"/>
    </row>
    <row r="72" spans="1:3" ht="12.75">
      <c r="A72" s="34"/>
      <c r="B72" s="37"/>
      <c r="C72" s="37"/>
    </row>
    <row r="73" spans="1:3" ht="12.75">
      <c r="A73" s="34"/>
      <c r="B73" s="37"/>
      <c r="C73" s="37"/>
    </row>
    <row r="74" spans="1:3" ht="12.75">
      <c r="A74" s="34"/>
      <c r="B74" s="37"/>
      <c r="C74" s="37"/>
    </row>
    <row r="75" spans="1:3" ht="12.75">
      <c r="A75" s="34"/>
      <c r="B75" s="37"/>
      <c r="C75" s="37"/>
    </row>
    <row r="76" spans="1:3" ht="12.75">
      <c r="A76" s="34"/>
      <c r="B76" s="37"/>
      <c r="C76" s="37"/>
    </row>
    <row r="77" spans="1:3" ht="12.75">
      <c r="A77" s="34"/>
      <c r="B77" s="37"/>
      <c r="C77" s="37"/>
    </row>
    <row r="78" spans="1:3" ht="12.75">
      <c r="A78" s="34"/>
      <c r="B78" s="37"/>
      <c r="C78" s="37"/>
    </row>
    <row r="79" spans="1:3" ht="12.75">
      <c r="A79" s="34"/>
      <c r="B79" s="37"/>
      <c r="C79" s="37"/>
    </row>
    <row r="80" spans="1:3" ht="12.75">
      <c r="A80" s="34"/>
      <c r="B80" s="37"/>
      <c r="C80" s="37"/>
    </row>
    <row r="81" spans="1:3" ht="12.75">
      <c r="A81" s="34"/>
      <c r="B81" s="37"/>
      <c r="C81" s="37"/>
    </row>
    <row r="82" spans="1:3" ht="12.75">
      <c r="A82" s="34"/>
      <c r="B82" s="37"/>
      <c r="C82" s="37"/>
    </row>
    <row r="83" spans="1:3" ht="12.75">
      <c r="A83" s="34"/>
      <c r="B83" s="37"/>
      <c r="C83" s="37"/>
    </row>
    <row r="84" spans="1:3" ht="12.75">
      <c r="A84" s="34"/>
      <c r="B84" s="37"/>
      <c r="C84" s="37"/>
    </row>
    <row r="85" spans="1:3" ht="12.75">
      <c r="A85" s="34"/>
      <c r="B85" s="37"/>
      <c r="C85" s="37"/>
    </row>
    <row r="86" spans="1:3" ht="12.75">
      <c r="A86" s="34"/>
      <c r="B86" s="37"/>
      <c r="C86" s="37"/>
    </row>
    <row r="87" spans="1:3" ht="12.75">
      <c r="A87" s="34"/>
      <c r="B87" s="37"/>
      <c r="C87" s="37"/>
    </row>
    <row r="88" spans="1:3" ht="12.75">
      <c r="A88" s="34"/>
      <c r="B88" s="37"/>
      <c r="C88" s="37"/>
    </row>
    <row r="89" spans="1:3" ht="12.75">
      <c r="A89" s="34"/>
      <c r="B89" s="37"/>
      <c r="C89" s="37"/>
    </row>
    <row r="90" spans="1:3" ht="12.75">
      <c r="A90" s="34"/>
      <c r="B90" s="37"/>
      <c r="C90" s="37"/>
    </row>
    <row r="91" spans="1:3" ht="12.75">
      <c r="A91" s="34"/>
      <c r="B91" s="37"/>
      <c r="C91" s="37"/>
    </row>
    <row r="92" spans="1:3" ht="12.75">
      <c r="A92" s="34"/>
      <c r="B92" s="37"/>
      <c r="C92" s="37"/>
    </row>
    <row r="93" spans="1:3" ht="12.75">
      <c r="A93" s="34"/>
      <c r="B93" s="37"/>
      <c r="C93" s="37"/>
    </row>
    <row r="94" spans="1:3" ht="12.75">
      <c r="A94" s="34"/>
      <c r="B94" s="37"/>
      <c r="C94" s="37"/>
    </row>
    <row r="95" spans="1:3" ht="12.75">
      <c r="A95" s="34"/>
      <c r="B95" s="37"/>
      <c r="C95" s="37"/>
    </row>
    <row r="96" spans="1:3" ht="12.75">
      <c r="A96" s="34"/>
      <c r="B96" s="37"/>
      <c r="C96" s="37"/>
    </row>
    <row r="97" spans="1:3" ht="12.75">
      <c r="A97" s="34"/>
      <c r="B97" s="37"/>
      <c r="C97" s="37"/>
    </row>
    <row r="98" spans="1:3" ht="12.75">
      <c r="A98" s="34"/>
      <c r="B98" s="37"/>
      <c r="C98" s="37"/>
    </row>
    <row r="99" spans="1:3" ht="12.75">
      <c r="A99" s="34"/>
      <c r="B99" s="37"/>
      <c r="C99" s="37"/>
    </row>
    <row r="100" spans="1:3" ht="12.75">
      <c r="A100" s="34"/>
      <c r="B100" s="37"/>
      <c r="C100" s="37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tabSelected="1" workbookViewId="0" topLeftCell="A1">
      <selection activeCell="O51" sqref="O51"/>
    </sheetView>
  </sheetViews>
  <sheetFormatPr defaultColWidth="11.421875" defaultRowHeight="12.75"/>
  <sheetData>
    <row r="2" spans="7:12" ht="13.5" thickBot="1">
      <c r="G2" s="26" t="s">
        <v>26</v>
      </c>
      <c r="L2">
        <v>18</v>
      </c>
    </row>
    <row r="3" spans="1:4" ht="13.5" thickBot="1">
      <c r="A3" s="3" t="s">
        <v>16</v>
      </c>
      <c r="B3" s="4"/>
      <c r="C3" s="5"/>
      <c r="D3" s="2"/>
    </row>
    <row r="4" ht="13.5" thickBot="1">
      <c r="B4" s="1"/>
    </row>
    <row r="5" spans="1:12" ht="15" thickBot="1">
      <c r="A5" s="45" t="s">
        <v>0</v>
      </c>
      <c r="B5" s="46" t="s">
        <v>1</v>
      </c>
      <c r="C5" s="47" t="s">
        <v>2</v>
      </c>
      <c r="D5" s="50" t="s">
        <v>3</v>
      </c>
      <c r="E5" s="47" t="s">
        <v>4</v>
      </c>
      <c r="F5" s="48" t="s">
        <v>17</v>
      </c>
      <c r="G5" s="6"/>
      <c r="H5" s="6"/>
      <c r="I5" s="6"/>
      <c r="J5" s="6"/>
      <c r="K5" s="6"/>
      <c r="L5" s="6"/>
    </row>
    <row r="6" spans="1:6" ht="12.75">
      <c r="A6" s="38">
        <v>6.9</v>
      </c>
      <c r="B6" s="39">
        <v>11.8</v>
      </c>
      <c r="C6" s="40">
        <v>0.59</v>
      </c>
      <c r="D6" s="15">
        <f>3*PI()*$C$6*$B$6*0.001</f>
        <v>0.06561530416287642</v>
      </c>
      <c r="E6" s="40">
        <v>7800</v>
      </c>
      <c r="F6" s="41">
        <v>1030</v>
      </c>
    </row>
    <row r="7" spans="1:12" ht="12.75">
      <c r="A7" s="42" t="s">
        <v>5</v>
      </c>
      <c r="B7" s="43" t="s">
        <v>6</v>
      </c>
      <c r="C7" s="44" t="s">
        <v>20</v>
      </c>
      <c r="D7" s="51" t="s">
        <v>20</v>
      </c>
      <c r="E7" s="44" t="s">
        <v>7</v>
      </c>
      <c r="F7" s="49" t="s">
        <v>7</v>
      </c>
      <c r="G7" s="7"/>
      <c r="H7" s="7"/>
      <c r="I7" s="7"/>
      <c r="J7" s="7"/>
      <c r="K7" s="7"/>
      <c r="L7" s="7"/>
    </row>
    <row r="8" spans="1:6" ht="13.5" thickBot="1">
      <c r="A8" s="8"/>
      <c r="B8" s="9"/>
      <c r="C8" s="10"/>
      <c r="D8" s="10"/>
      <c r="E8" s="10"/>
      <c r="F8" s="11"/>
    </row>
    <row r="9" spans="1:12" ht="13.5" thickBot="1">
      <c r="A9" s="52" t="s">
        <v>8</v>
      </c>
      <c r="B9" s="53" t="s">
        <v>9</v>
      </c>
      <c r="C9" s="54" t="s">
        <v>10</v>
      </c>
      <c r="D9" s="54" t="s">
        <v>11</v>
      </c>
      <c r="E9" s="54" t="s">
        <v>12</v>
      </c>
      <c r="F9" s="57" t="s">
        <v>13</v>
      </c>
      <c r="G9" s="7"/>
      <c r="H9" s="7"/>
      <c r="I9" s="7"/>
      <c r="J9" s="7"/>
      <c r="K9" s="7"/>
      <c r="L9" s="7"/>
    </row>
    <row r="10" spans="1:6" ht="13.5" thickBot="1">
      <c r="A10" s="13">
        <f>9.8*(1-$F$6/$E$6)</f>
        <v>8.505897435897436</v>
      </c>
      <c r="B10" s="14">
        <f>-$D$6/($A$6*0.001)</f>
        <v>-9.509464371431363</v>
      </c>
      <c r="C10" s="55">
        <v>0</v>
      </c>
      <c r="D10" s="56">
        <v>0</v>
      </c>
      <c r="E10" s="56">
        <v>0</v>
      </c>
      <c r="F10" s="58">
        <f>$L$2*0.001</f>
        <v>0.018000000000000002</v>
      </c>
    </row>
    <row r="11" spans="1:6" ht="12.75">
      <c r="A11" s="31" t="s">
        <v>14</v>
      </c>
      <c r="B11" s="32"/>
      <c r="C11" s="33"/>
      <c r="D11" s="29" t="s">
        <v>27</v>
      </c>
      <c r="E11" s="29"/>
      <c r="F11" s="30"/>
    </row>
    <row r="12" spans="1:12" ht="15">
      <c r="A12" s="23" t="s">
        <v>15</v>
      </c>
      <c r="B12" s="24" t="s">
        <v>21</v>
      </c>
      <c r="C12" s="23" t="s">
        <v>22</v>
      </c>
      <c r="D12" s="25" t="s">
        <v>24</v>
      </c>
      <c r="E12" s="27" t="s">
        <v>25</v>
      </c>
      <c r="F12" s="28" t="s">
        <v>23</v>
      </c>
      <c r="G12" s="12"/>
      <c r="H12" s="12"/>
      <c r="I12" s="12"/>
      <c r="J12" s="12"/>
      <c r="K12" s="12"/>
      <c r="L12" s="12"/>
    </row>
    <row r="13" spans="1:7" ht="12.75">
      <c r="A13" s="34">
        <f>$C$10</f>
        <v>0</v>
      </c>
      <c r="B13" s="35">
        <f>$E$10</f>
        <v>0</v>
      </c>
      <c r="C13" s="37">
        <f>$A$10+$B$10*B13</f>
        <v>8.505897435897436</v>
      </c>
      <c r="D13" s="18">
        <f>$C$10</f>
        <v>0</v>
      </c>
      <c r="E13" s="19">
        <v>0</v>
      </c>
      <c r="F13" s="17">
        <v>0</v>
      </c>
      <c r="G13" s="16"/>
    </row>
    <row r="14" spans="1:7" ht="12.75">
      <c r="A14" s="36">
        <f>$F$10+A13</f>
        <v>0.018000000000000002</v>
      </c>
      <c r="B14" s="37">
        <f>B13+C13*$F$10</f>
        <v>0.15310615384615386</v>
      </c>
      <c r="C14" s="37">
        <f aca="true" t="shared" si="0" ref="C14:C77">$A$10+$B$10*B14</f>
        <v>7.049939920850547</v>
      </c>
      <c r="D14" s="18">
        <f>0.04+D13</f>
        <v>0.04</v>
      </c>
      <c r="E14" s="20">
        <v>0.005</v>
      </c>
      <c r="F14" s="17">
        <f aca="true" t="shared" si="1" ref="F14:F28">(E15-E13)/0.08</f>
        <v>0.2375</v>
      </c>
      <c r="G14" s="16"/>
    </row>
    <row r="15" spans="1:7" ht="12.75">
      <c r="A15" s="36">
        <f aca="true" t="shared" si="2" ref="A15:A78">$F$10+A14</f>
        <v>0.036000000000000004</v>
      </c>
      <c r="B15" s="37">
        <f aca="true" t="shared" si="3" ref="B15:B78">B14+C14*$F$10</f>
        <v>0.2800050724214637</v>
      </c>
      <c r="C15" s="37">
        <f t="shared" si="0"/>
        <v>5.843199175885468</v>
      </c>
      <c r="D15" s="18">
        <f aca="true" t="shared" si="4" ref="D15:D29">0.04+D14</f>
        <v>0.08</v>
      </c>
      <c r="E15" s="20">
        <v>0.019</v>
      </c>
      <c r="F15" s="17">
        <f t="shared" si="1"/>
        <v>0.41250000000000003</v>
      </c>
      <c r="G15" s="16"/>
    </row>
    <row r="16" spans="1:7" ht="12.75">
      <c r="A16" s="36">
        <f t="shared" si="2"/>
        <v>0.054000000000000006</v>
      </c>
      <c r="B16" s="37">
        <f t="shared" si="3"/>
        <v>0.38518265758740217</v>
      </c>
      <c r="C16" s="37">
        <f t="shared" si="0"/>
        <v>4.843016677076789</v>
      </c>
      <c r="D16" s="18">
        <f t="shared" si="4"/>
        <v>0.12</v>
      </c>
      <c r="E16" s="20">
        <v>0.038</v>
      </c>
      <c r="F16" s="17">
        <f t="shared" si="1"/>
        <v>0.57375</v>
      </c>
      <c r="G16" s="16"/>
    </row>
    <row r="17" spans="1:7" ht="12.75">
      <c r="A17" s="36">
        <f t="shared" si="2"/>
        <v>0.07200000000000001</v>
      </c>
      <c r="B17" s="37">
        <f t="shared" si="3"/>
        <v>0.47235695777478437</v>
      </c>
      <c r="C17" s="37">
        <f t="shared" si="0"/>
        <v>4.014035775340416</v>
      </c>
      <c r="D17" s="18">
        <f t="shared" si="4"/>
        <v>0.16</v>
      </c>
      <c r="E17" s="20">
        <v>0.0649</v>
      </c>
      <c r="F17" s="17">
        <f t="shared" si="1"/>
        <v>0.6725000000000001</v>
      </c>
      <c r="G17" s="16"/>
    </row>
    <row r="18" spans="1:7" ht="12.75">
      <c r="A18" s="36">
        <f t="shared" si="2"/>
        <v>0.09000000000000001</v>
      </c>
      <c r="B18" s="37">
        <f t="shared" si="3"/>
        <v>0.5446096017309119</v>
      </c>
      <c r="C18" s="37">
        <f t="shared" si="0"/>
        <v>3.3269518318979054</v>
      </c>
      <c r="D18" s="18">
        <f t="shared" si="4"/>
        <v>0.2</v>
      </c>
      <c r="E18" s="20">
        <v>0.0918</v>
      </c>
      <c r="F18" s="17">
        <f t="shared" si="1"/>
        <v>0.72625</v>
      </c>
      <c r="G18" s="16"/>
    </row>
    <row r="19" spans="1:7" ht="12.75">
      <c r="A19" s="36">
        <f t="shared" si="2"/>
        <v>0.10800000000000001</v>
      </c>
      <c r="B19" s="37">
        <f t="shared" si="3"/>
        <v>0.6044947347050742</v>
      </c>
      <c r="C19" s="37">
        <f t="shared" si="0"/>
        <v>2.7574762935016794</v>
      </c>
      <c r="D19" s="18">
        <f t="shared" si="4"/>
        <v>0.24000000000000002</v>
      </c>
      <c r="E19" s="20">
        <v>0.123</v>
      </c>
      <c r="F19" s="17">
        <f t="shared" si="1"/>
        <v>0.815</v>
      </c>
      <c r="G19" s="16"/>
    </row>
    <row r="20" spans="1:7" ht="12.75">
      <c r="A20" s="36">
        <f t="shared" si="2"/>
        <v>0.126</v>
      </c>
      <c r="B20" s="37">
        <f t="shared" si="3"/>
        <v>0.6541293079881044</v>
      </c>
      <c r="C20" s="37">
        <f t="shared" si="0"/>
        <v>2.2854780872755045</v>
      </c>
      <c r="D20" s="18">
        <f t="shared" si="4"/>
        <v>0.28</v>
      </c>
      <c r="E20" s="20">
        <v>0.157</v>
      </c>
      <c r="F20" s="17">
        <f t="shared" si="1"/>
        <v>0.8375</v>
      </c>
      <c r="G20" s="16"/>
    </row>
    <row r="21" spans="1:7" ht="12.75">
      <c r="A21" s="36">
        <f t="shared" si="2"/>
        <v>0.14400000000000002</v>
      </c>
      <c r="B21" s="37">
        <f t="shared" si="3"/>
        <v>0.6952679135590635</v>
      </c>
      <c r="C21" s="37">
        <f t="shared" si="0"/>
        <v>1.8942719833081014</v>
      </c>
      <c r="D21" s="18">
        <f t="shared" si="4"/>
        <v>0.32</v>
      </c>
      <c r="E21" s="20">
        <v>0.19</v>
      </c>
      <c r="F21" s="17">
        <f t="shared" si="1"/>
        <v>0.8250000000000001</v>
      </c>
      <c r="G21" s="16"/>
    </row>
    <row r="22" spans="1:7" ht="12.75">
      <c r="A22" s="36">
        <f t="shared" si="2"/>
        <v>0.16200000000000003</v>
      </c>
      <c r="B22" s="37">
        <f t="shared" si="3"/>
        <v>0.7293648092586094</v>
      </c>
      <c r="C22" s="37">
        <f t="shared" si="0"/>
        <v>1.5700287684768588</v>
      </c>
      <c r="D22" s="18">
        <f t="shared" si="4"/>
        <v>0.36</v>
      </c>
      <c r="E22" s="20">
        <v>0.223</v>
      </c>
      <c r="F22" s="17">
        <f t="shared" si="1"/>
        <v>0.8625</v>
      </c>
      <c r="G22" s="16"/>
    </row>
    <row r="23" spans="1:7" ht="12.75">
      <c r="A23" s="36">
        <f t="shared" si="2"/>
        <v>0.18000000000000005</v>
      </c>
      <c r="B23" s="37">
        <f t="shared" si="3"/>
        <v>0.7576253270911928</v>
      </c>
      <c r="C23" s="37">
        <f t="shared" si="0"/>
        <v>1.3012863810297057</v>
      </c>
      <c r="D23" s="18">
        <f t="shared" si="4"/>
        <v>0.39999999999999997</v>
      </c>
      <c r="E23" s="20">
        <v>0.259</v>
      </c>
      <c r="F23" s="17">
        <f t="shared" si="1"/>
        <v>0.9249999999999997</v>
      </c>
      <c r="G23" s="16"/>
    </row>
    <row r="24" spans="1:7" ht="12.75">
      <c r="A24" s="36">
        <f t="shared" si="2"/>
        <v>0.19800000000000006</v>
      </c>
      <c r="B24" s="37">
        <f t="shared" si="3"/>
        <v>0.7810484819497275</v>
      </c>
      <c r="C24" s="37">
        <f t="shared" si="0"/>
        <v>1.0785447244359503</v>
      </c>
      <c r="D24" s="18">
        <f t="shared" si="4"/>
        <v>0.43999999999999995</v>
      </c>
      <c r="E24" s="20">
        <v>0.297</v>
      </c>
      <c r="F24" s="17">
        <f t="shared" si="1"/>
        <v>0.9375000000000001</v>
      </c>
      <c r="G24" s="16"/>
    </row>
    <row r="25" spans="1:7" ht="12.75">
      <c r="A25" s="36">
        <f t="shared" si="2"/>
        <v>0.21600000000000008</v>
      </c>
      <c r="B25" s="37">
        <f t="shared" si="3"/>
        <v>0.8004622869895747</v>
      </c>
      <c r="C25" s="37">
        <f t="shared" si="0"/>
        <v>0.8939298370956088</v>
      </c>
      <c r="D25" s="18">
        <f t="shared" si="4"/>
        <v>0.4799999999999999</v>
      </c>
      <c r="E25" s="20">
        <v>0.334</v>
      </c>
      <c r="F25" s="17">
        <f t="shared" si="1"/>
        <v>0.9375000000000001</v>
      </c>
      <c r="G25" s="16"/>
    </row>
    <row r="26" spans="1:7" ht="12.75">
      <c r="A26" s="36">
        <f t="shared" si="2"/>
        <v>0.2340000000000001</v>
      </c>
      <c r="B26" s="37">
        <f t="shared" si="3"/>
        <v>0.8165530240572956</v>
      </c>
      <c r="C26" s="37">
        <f t="shared" si="0"/>
        <v>0.7409155462400472</v>
      </c>
      <c r="D26" s="18">
        <f t="shared" si="4"/>
        <v>0.5199999999999999</v>
      </c>
      <c r="E26" s="20">
        <v>0.372</v>
      </c>
      <c r="F26" s="17">
        <f t="shared" si="1"/>
        <v>0.9499999999999994</v>
      </c>
      <c r="G26" s="16"/>
    </row>
    <row r="27" spans="1:7" ht="12.75">
      <c r="A27" s="36">
        <f t="shared" si="2"/>
        <v>0.2520000000000001</v>
      </c>
      <c r="B27" s="37">
        <f t="shared" si="3"/>
        <v>0.8298895038896165</v>
      </c>
      <c r="C27" s="37">
        <f t="shared" si="0"/>
        <v>0.614092766434279</v>
      </c>
      <c r="D27" s="18">
        <f t="shared" si="4"/>
        <v>0.5599999999999999</v>
      </c>
      <c r="E27" s="20">
        <v>0.41</v>
      </c>
      <c r="F27" s="17">
        <f t="shared" si="1"/>
        <v>0.9250000000000002</v>
      </c>
      <c r="G27" s="16"/>
    </row>
    <row r="28" spans="1:7" ht="12.75">
      <c r="A28" s="36">
        <f t="shared" si="2"/>
        <v>0.27000000000000013</v>
      </c>
      <c r="B28" s="37">
        <f t="shared" si="3"/>
        <v>0.8409431736854335</v>
      </c>
      <c r="C28" s="37">
        <f t="shared" si="0"/>
        <v>0.5089782873373903</v>
      </c>
      <c r="D28" s="18">
        <f t="shared" si="4"/>
        <v>0.6</v>
      </c>
      <c r="E28" s="20">
        <v>0.446</v>
      </c>
      <c r="F28" s="17">
        <f t="shared" si="1"/>
        <v>0.9125000000000001</v>
      </c>
      <c r="G28" s="16"/>
    </row>
    <row r="29" spans="1:7" ht="13.5" thickBot="1">
      <c r="A29" s="36">
        <f t="shared" si="2"/>
        <v>0.28800000000000014</v>
      </c>
      <c r="B29" s="37">
        <f t="shared" si="3"/>
        <v>0.8501047828575065</v>
      </c>
      <c r="C29" s="37">
        <f t="shared" si="0"/>
        <v>0.4218562913305828</v>
      </c>
      <c r="D29" s="18">
        <f t="shared" si="4"/>
        <v>0.64</v>
      </c>
      <c r="E29" s="21">
        <v>0.483</v>
      </c>
      <c r="F29" s="22"/>
      <c r="G29" s="16"/>
    </row>
    <row r="30" spans="1:5" ht="12.75">
      <c r="A30" s="36">
        <f t="shared" si="2"/>
        <v>0.30600000000000016</v>
      </c>
      <c r="B30" s="37">
        <f t="shared" si="3"/>
        <v>0.8576981961014569</v>
      </c>
      <c r="C30" s="37">
        <f t="shared" si="0"/>
        <v>0.34964699862968196</v>
      </c>
      <c r="D30" s="1"/>
      <c r="E30" s="1"/>
    </row>
    <row r="31" spans="1:5" ht="12.75">
      <c r="A31" s="36">
        <f t="shared" si="2"/>
        <v>0.3240000000000002</v>
      </c>
      <c r="B31" s="37">
        <f t="shared" si="3"/>
        <v>0.8639918420767912</v>
      </c>
      <c r="C31" s="37">
        <f t="shared" si="0"/>
        <v>0.2897977964608369</v>
      </c>
      <c r="D31" s="1"/>
      <c r="E31" s="1"/>
    </row>
    <row r="32" spans="1:5" ht="12.75">
      <c r="A32" s="36">
        <f t="shared" si="2"/>
        <v>0.3420000000000002</v>
      </c>
      <c r="B32" s="37">
        <f t="shared" si="3"/>
        <v>0.8692082024130863</v>
      </c>
      <c r="C32" s="37">
        <f t="shared" si="0"/>
        <v>0.24019300369429253</v>
      </c>
      <c r="D32" s="1"/>
      <c r="E32" s="1"/>
    </row>
    <row r="33" spans="1:5" ht="12.75">
      <c r="A33" s="36">
        <f t="shared" si="2"/>
        <v>0.3600000000000002</v>
      </c>
      <c r="B33" s="37">
        <f t="shared" si="3"/>
        <v>0.8735316764795835</v>
      </c>
      <c r="C33" s="37">
        <f t="shared" si="0"/>
        <v>0.19907908109812844</v>
      </c>
      <c r="D33" s="1"/>
      <c r="E33" s="1"/>
    </row>
    <row r="34" spans="1:5" ht="12.75">
      <c r="A34" s="36">
        <f t="shared" si="2"/>
        <v>0.3780000000000002</v>
      </c>
      <c r="B34" s="37">
        <f t="shared" si="3"/>
        <v>0.8771150999393499</v>
      </c>
      <c r="C34" s="37">
        <f t="shared" si="0"/>
        <v>0.16500264337972936</v>
      </c>
      <c r="D34" s="1"/>
      <c r="E34" s="1"/>
    </row>
    <row r="35" spans="1:3" ht="12.75">
      <c r="A35" s="36">
        <f t="shared" si="2"/>
        <v>0.39600000000000024</v>
      </c>
      <c r="B35" s="37">
        <f t="shared" si="3"/>
        <v>0.880085147520185</v>
      </c>
      <c r="C35" s="37">
        <f t="shared" si="0"/>
        <v>0.13675908172832152</v>
      </c>
    </row>
    <row r="36" spans="1:3" ht="12.75">
      <c r="A36" s="36">
        <f t="shared" si="2"/>
        <v>0.41400000000000026</v>
      </c>
      <c r="B36" s="37">
        <f t="shared" si="3"/>
        <v>0.8825468109912947</v>
      </c>
      <c r="C36" s="37">
        <f t="shared" si="0"/>
        <v>0.11334998065535018</v>
      </c>
    </row>
    <row r="37" spans="1:3" ht="12.75">
      <c r="A37" s="36">
        <f t="shared" si="2"/>
        <v>0.4320000000000003</v>
      </c>
      <c r="B37" s="37">
        <f t="shared" si="3"/>
        <v>0.884587110643091</v>
      </c>
      <c r="C37" s="37">
        <f t="shared" si="0"/>
        <v>0.09394782380954858</v>
      </c>
    </row>
    <row r="38" spans="1:3" ht="12.75">
      <c r="A38" s="36">
        <f t="shared" si="2"/>
        <v>0.4500000000000003</v>
      </c>
      <c r="B38" s="37">
        <f t="shared" si="3"/>
        <v>0.8862781714716629</v>
      </c>
      <c r="C38" s="37">
        <f t="shared" si="0"/>
        <v>0.07786674111032177</v>
      </c>
    </row>
    <row r="39" spans="1:3" ht="12.75">
      <c r="A39" s="36">
        <f t="shared" si="2"/>
        <v>0.4680000000000003</v>
      </c>
      <c r="B39" s="37">
        <f t="shared" si="3"/>
        <v>0.8876797728116487</v>
      </c>
      <c r="C39" s="37">
        <f t="shared" si="0"/>
        <v>0.06453826310477595</v>
      </c>
    </row>
    <row r="40" spans="1:3" ht="12.75">
      <c r="A40" s="36">
        <f t="shared" si="2"/>
        <v>0.4860000000000003</v>
      </c>
      <c r="B40" s="37">
        <f t="shared" si="3"/>
        <v>0.8888414615475346</v>
      </c>
      <c r="C40" s="37">
        <f t="shared" si="0"/>
        <v>0.05349122546017604</v>
      </c>
    </row>
    <row r="41" spans="1:3" ht="12.75">
      <c r="A41" s="36">
        <f t="shared" si="2"/>
        <v>0.5040000000000003</v>
      </c>
      <c r="B41" s="37">
        <f t="shared" si="3"/>
        <v>0.8898043036058177</v>
      </c>
      <c r="C41" s="37">
        <f t="shared" si="0"/>
        <v>0.04433511321161632</v>
      </c>
    </row>
    <row r="42" spans="1:3" ht="12.75">
      <c r="A42" s="36">
        <f t="shared" si="2"/>
        <v>0.5220000000000004</v>
      </c>
      <c r="B42" s="37">
        <f t="shared" si="3"/>
        <v>0.8906023356436269</v>
      </c>
      <c r="C42" s="37">
        <f t="shared" si="0"/>
        <v>0.036746255980810716</v>
      </c>
    </row>
    <row r="43" spans="1:3" ht="12.75">
      <c r="A43" s="36">
        <f t="shared" si="2"/>
        <v>0.5400000000000004</v>
      </c>
      <c r="B43" s="37">
        <f t="shared" si="3"/>
        <v>0.8912637682512815</v>
      </c>
      <c r="C43" s="37">
        <f t="shared" si="0"/>
        <v>0.030456386164216198</v>
      </c>
    </row>
    <row r="44" spans="1:3" ht="12.75">
      <c r="A44" s="36">
        <f t="shared" si="2"/>
        <v>0.5580000000000004</v>
      </c>
      <c r="B44" s="37">
        <f t="shared" si="3"/>
        <v>0.8918119832022374</v>
      </c>
      <c r="C44" s="37">
        <f t="shared" si="0"/>
        <v>0.025243155620213287</v>
      </c>
    </row>
    <row r="45" spans="1:3" ht="12.75">
      <c r="A45" s="36">
        <f t="shared" si="2"/>
        <v>0.5760000000000004</v>
      </c>
      <c r="B45" s="37">
        <f t="shared" si="3"/>
        <v>0.8922663600034013</v>
      </c>
      <c r="C45" s="37">
        <f t="shared" si="0"/>
        <v>0.020922275618341146</v>
      </c>
    </row>
    <row r="46" spans="1:3" ht="12.75">
      <c r="A46" s="36">
        <f t="shared" si="2"/>
        <v>0.5940000000000004</v>
      </c>
      <c r="B46" s="37">
        <f t="shared" si="3"/>
        <v>0.8926429609645314</v>
      </c>
      <c r="C46" s="37">
        <f t="shared" si="0"/>
        <v>0.01734100219622725</v>
      </c>
    </row>
    <row r="47" spans="1:3" ht="12.75">
      <c r="A47" s="36">
        <f t="shared" si="2"/>
        <v>0.6120000000000004</v>
      </c>
      <c r="B47" s="37">
        <f t="shared" si="3"/>
        <v>0.8929550990040636</v>
      </c>
      <c r="C47" s="37">
        <f t="shared" si="0"/>
        <v>0.01437273663032812</v>
      </c>
    </row>
    <row r="48" spans="1:3" ht="12.75">
      <c r="A48" s="36">
        <f t="shared" si="2"/>
        <v>0.6300000000000004</v>
      </c>
      <c r="B48" s="37">
        <f t="shared" si="3"/>
        <v>0.8932138082634095</v>
      </c>
      <c r="C48" s="37">
        <f t="shared" si="0"/>
        <v>0.01191255014601822</v>
      </c>
    </row>
    <row r="49" spans="1:3" ht="12.75">
      <c r="A49" s="36">
        <f t="shared" si="2"/>
        <v>0.6480000000000005</v>
      </c>
      <c r="B49" s="37">
        <f t="shared" si="3"/>
        <v>0.8934282341660378</v>
      </c>
      <c r="C49" s="37">
        <f t="shared" si="0"/>
        <v>0.009873474664663817</v>
      </c>
    </row>
    <row r="50" spans="1:3" ht="12.75">
      <c r="A50" s="36">
        <f t="shared" si="2"/>
        <v>0.6660000000000005</v>
      </c>
      <c r="B50" s="37">
        <f t="shared" si="3"/>
        <v>0.8936059567100018</v>
      </c>
      <c r="C50" s="37">
        <f t="shared" si="0"/>
        <v>0.008183428464837661</v>
      </c>
    </row>
    <row r="51" spans="1:3" ht="12.75">
      <c r="A51" s="36">
        <f t="shared" si="2"/>
        <v>0.6840000000000005</v>
      </c>
      <c r="B51" s="37">
        <f t="shared" si="3"/>
        <v>0.8937532584223689</v>
      </c>
      <c r="C51" s="37">
        <f t="shared" si="0"/>
        <v>0.006782668079232224</v>
      </c>
    </row>
    <row r="52" spans="1:3" ht="12.75">
      <c r="A52" s="36">
        <f t="shared" si="2"/>
        <v>0.7020000000000005</v>
      </c>
      <c r="B52" s="37">
        <f t="shared" si="3"/>
        <v>0.893875346447795</v>
      </c>
      <c r="C52" s="37">
        <f t="shared" si="0"/>
        <v>0.00562167635126265</v>
      </c>
    </row>
    <row r="53" spans="1:3" ht="12.75">
      <c r="A53" s="36">
        <f t="shared" si="2"/>
        <v>0.7200000000000005</v>
      </c>
      <c r="B53" s="37">
        <f t="shared" si="3"/>
        <v>0.8939765366221177</v>
      </c>
      <c r="C53" s="37">
        <f t="shared" si="0"/>
        <v>0.00465941199380282</v>
      </c>
    </row>
    <row r="54" spans="1:3" ht="12.75">
      <c r="A54" s="36">
        <f t="shared" si="2"/>
        <v>0.7380000000000005</v>
      </c>
      <c r="B54" s="37">
        <f t="shared" si="3"/>
        <v>0.8940604060380062</v>
      </c>
      <c r="C54" s="37">
        <f t="shared" si="0"/>
        <v>0.0038618587715593122</v>
      </c>
    </row>
    <row r="55" spans="1:3" ht="12.75">
      <c r="A55" s="36">
        <f t="shared" si="2"/>
        <v>0.7560000000000006</v>
      </c>
      <c r="B55" s="37">
        <f t="shared" si="3"/>
        <v>0.8941299194958943</v>
      </c>
      <c r="C55" s="37">
        <f t="shared" si="0"/>
        <v>0.0032008230204372268</v>
      </c>
    </row>
    <row r="56" spans="1:3" ht="12.75">
      <c r="A56" s="36">
        <f t="shared" si="2"/>
        <v>0.7740000000000006</v>
      </c>
      <c r="B56" s="37">
        <f t="shared" si="3"/>
        <v>0.8941875343102621</v>
      </c>
      <c r="C56" s="37">
        <f t="shared" si="0"/>
        <v>0.0026529369959398252</v>
      </c>
    </row>
    <row r="57" spans="1:3" ht="12.75">
      <c r="A57" s="36">
        <f t="shared" si="2"/>
        <v>0.7920000000000006</v>
      </c>
      <c r="B57" s="37">
        <f t="shared" si="3"/>
        <v>0.894235287176189</v>
      </c>
      <c r="C57" s="37">
        <f t="shared" si="0"/>
        <v>0.002198832818773866</v>
      </c>
    </row>
    <row r="58" spans="1:3" ht="12.75">
      <c r="A58" s="36">
        <f t="shared" si="2"/>
        <v>0.8100000000000006</v>
      </c>
      <c r="B58" s="37">
        <f t="shared" si="3"/>
        <v>0.894274866166927</v>
      </c>
      <c r="C58" s="37">
        <f t="shared" si="0"/>
        <v>0.0018224578164929284</v>
      </c>
    </row>
    <row r="59" spans="1:3" ht="12.75">
      <c r="A59" s="36">
        <f t="shared" si="2"/>
        <v>0.8280000000000006</v>
      </c>
      <c r="B59" s="37">
        <f t="shared" si="3"/>
        <v>0.8943076704076238</v>
      </c>
      <c r="C59" s="37">
        <f t="shared" si="0"/>
        <v>0.00151050705835587</v>
      </c>
    </row>
    <row r="60" spans="1:3" ht="12.75">
      <c r="A60" s="36">
        <f t="shared" si="2"/>
        <v>0.8460000000000006</v>
      </c>
      <c r="B60" s="37">
        <f t="shared" si="3"/>
        <v>0.8943348595346742</v>
      </c>
      <c r="C60" s="37">
        <f t="shared" si="0"/>
        <v>0.0012519530233792153</v>
      </c>
    </row>
    <row r="61" spans="1:3" ht="12.75">
      <c r="A61" s="36">
        <f t="shared" si="2"/>
        <v>0.8640000000000007</v>
      </c>
      <c r="B61" s="37">
        <f t="shared" si="3"/>
        <v>0.894357394689095</v>
      </c>
      <c r="C61" s="37">
        <f t="shared" si="0"/>
        <v>0.001037655775309787</v>
      </c>
    </row>
    <row r="62" spans="1:3" ht="12.75">
      <c r="A62" s="36">
        <f t="shared" si="2"/>
        <v>0.8820000000000007</v>
      </c>
      <c r="B62" s="37">
        <f t="shared" si="3"/>
        <v>0.8943760724930506</v>
      </c>
      <c r="C62" s="37">
        <f t="shared" si="0"/>
        <v>0.0008600398640581375</v>
      </c>
    </row>
    <row r="63" spans="1:3" ht="12.75">
      <c r="A63" s="36">
        <f t="shared" si="2"/>
        <v>0.9000000000000007</v>
      </c>
      <c r="B63" s="37">
        <f t="shared" si="3"/>
        <v>0.8943915532106037</v>
      </c>
      <c r="C63" s="37">
        <f t="shared" si="0"/>
        <v>0.000712826532042854</v>
      </c>
    </row>
    <row r="64" spans="1:3" ht="12.75">
      <c r="A64" s="36">
        <f t="shared" si="2"/>
        <v>0.9180000000000007</v>
      </c>
      <c r="B64" s="37">
        <f t="shared" si="3"/>
        <v>0.8944043840881805</v>
      </c>
      <c r="C64" s="37">
        <f t="shared" si="0"/>
        <v>0.0005908117588724338</v>
      </c>
    </row>
    <row r="65" spans="1:3" ht="12.75">
      <c r="A65" s="36">
        <f t="shared" si="2"/>
        <v>0.9360000000000007</v>
      </c>
      <c r="B65" s="37">
        <f t="shared" si="3"/>
        <v>0.8944150186998402</v>
      </c>
      <c r="C65" s="37">
        <f t="shared" si="0"/>
        <v>0.0004896822981894644</v>
      </c>
    </row>
    <row r="66" spans="1:3" ht="12.75">
      <c r="A66" s="36">
        <f t="shared" si="2"/>
        <v>0.9540000000000007</v>
      </c>
      <c r="B66" s="37">
        <f t="shared" si="3"/>
        <v>0.8944238329812076</v>
      </c>
      <c r="C66" s="37">
        <f t="shared" si="0"/>
        <v>0.00040586320356617023</v>
      </c>
    </row>
    <row r="67" spans="1:3" ht="12.75">
      <c r="A67" s="36">
        <f t="shared" si="2"/>
        <v>0.9720000000000008</v>
      </c>
      <c r="B67" s="37">
        <f t="shared" si="3"/>
        <v>0.8944311385188718</v>
      </c>
      <c r="C67" s="37">
        <f t="shared" si="0"/>
        <v>0.000336391453434004</v>
      </c>
    </row>
    <row r="68" spans="1:3" ht="12.75">
      <c r="A68" s="36">
        <f t="shared" si="2"/>
        <v>0.9900000000000008</v>
      </c>
      <c r="B68" s="37">
        <f t="shared" si="3"/>
        <v>0.8944371935650336</v>
      </c>
      <c r="C68" s="37">
        <f t="shared" si="0"/>
        <v>0.00027881120769102097</v>
      </c>
    </row>
    <row r="69" spans="1:3" ht="12.75">
      <c r="A69" s="36">
        <f t="shared" si="2"/>
        <v>1.0080000000000007</v>
      </c>
      <c r="B69" s="37">
        <f t="shared" si="3"/>
        <v>0.894442212166772</v>
      </c>
      <c r="C69" s="37">
        <f t="shared" si="0"/>
        <v>0.00023108699326535032</v>
      </c>
    </row>
    <row r="70" spans="1:3" ht="12.75">
      <c r="A70" s="36">
        <f t="shared" si="2"/>
        <v>1.0260000000000007</v>
      </c>
      <c r="B70" s="37">
        <f t="shared" si="3"/>
        <v>0.8944463717326507</v>
      </c>
      <c r="C70" s="37">
        <f t="shared" si="0"/>
        <v>0.00019153174974206877</v>
      </c>
    </row>
    <row r="71" spans="1:3" ht="12.75">
      <c r="A71" s="36">
        <f t="shared" si="2"/>
        <v>1.0440000000000007</v>
      </c>
      <c r="B71" s="37">
        <f t="shared" si="3"/>
        <v>0.8944498193041461</v>
      </c>
      <c r="C71" s="37">
        <f t="shared" si="0"/>
        <v>0.0001587471914383798</v>
      </c>
    </row>
    <row r="72" spans="1:3" ht="12.75">
      <c r="A72" s="36">
        <f t="shared" si="2"/>
        <v>1.0620000000000007</v>
      </c>
      <c r="B72" s="37">
        <f t="shared" si="3"/>
        <v>0.894452676753592</v>
      </c>
      <c r="C72" s="37">
        <f t="shared" si="0"/>
        <v>0.00013157437773969605</v>
      </c>
    </row>
    <row r="73" spans="1:3" ht="12.75">
      <c r="A73" s="36">
        <f t="shared" si="2"/>
        <v>1.0800000000000007</v>
      </c>
      <c r="B73" s="37">
        <f t="shared" si="3"/>
        <v>0.8944550450923913</v>
      </c>
      <c r="C73" s="37">
        <f t="shared" si="0"/>
        <v>0.00010905274430861311</v>
      </c>
    </row>
    <row r="74" spans="1:3" ht="12.75">
      <c r="A74" s="36">
        <f t="shared" si="2"/>
        <v>1.0980000000000008</v>
      </c>
      <c r="B74" s="37">
        <f t="shared" si="3"/>
        <v>0.8944570080417888</v>
      </c>
      <c r="C74" s="37">
        <f t="shared" si="0"/>
        <v>9.038614694922842E-05</v>
      </c>
    </row>
    <row r="75" spans="1:3" ht="12.75">
      <c r="A75" s="36">
        <f t="shared" si="2"/>
        <v>1.1160000000000008</v>
      </c>
      <c r="B75" s="37">
        <f t="shared" si="3"/>
        <v>0.8944586349924339</v>
      </c>
      <c r="C75" s="37">
        <f t="shared" si="0"/>
        <v>7.491471775544767E-05</v>
      </c>
    </row>
    <row r="76" spans="1:3" ht="12.75">
      <c r="A76" s="36">
        <f t="shared" si="2"/>
        <v>1.1340000000000008</v>
      </c>
      <c r="B76" s="37">
        <f t="shared" si="3"/>
        <v>0.8944599834573536</v>
      </c>
      <c r="C76" s="37">
        <f t="shared" si="0"/>
        <v>6.209153864666916E-05</v>
      </c>
    </row>
    <row r="77" spans="1:3" ht="12.75">
      <c r="A77" s="36">
        <f t="shared" si="2"/>
        <v>1.1520000000000008</v>
      </c>
      <c r="B77" s="37">
        <f t="shared" si="3"/>
        <v>0.8944611011050492</v>
      </c>
      <c r="C77" s="37">
        <f t="shared" si="0"/>
        <v>5.14633077042248E-05</v>
      </c>
    </row>
    <row r="78" spans="1:3" ht="12.75">
      <c r="A78" s="36">
        <f t="shared" si="2"/>
        <v>1.1700000000000008</v>
      </c>
      <c r="B78" s="37">
        <f t="shared" si="3"/>
        <v>0.8944620274445878</v>
      </c>
      <c r="C78" s="37">
        <f aca="true" t="shared" si="5" ref="C78:C100">$A$10+$B$10*B78</f>
        <v>4.2654314865941956E-05</v>
      </c>
    </row>
    <row r="79" spans="1:3" ht="12.75">
      <c r="A79" s="36">
        <f aca="true" t="shared" si="6" ref="A79:A100">$F$10+A78</f>
        <v>1.1880000000000008</v>
      </c>
      <c r="B79" s="37">
        <f aca="true" t="shared" si="7" ref="B79:B100">B78+C78*$F$10</f>
        <v>0.8944627952222554</v>
      </c>
      <c r="C79" s="37">
        <f t="shared" si="5"/>
        <v>3.5353160491524704E-05</v>
      </c>
    </row>
    <row r="80" spans="1:3" ht="12.75">
      <c r="A80" s="36">
        <f t="shared" si="6"/>
        <v>1.2060000000000008</v>
      </c>
      <c r="B80" s="37">
        <f t="shared" si="7"/>
        <v>0.8944634315791442</v>
      </c>
      <c r="C80" s="37">
        <f t="shared" si="5"/>
        <v>2.9301747328958072E-05</v>
      </c>
    </row>
    <row r="81" spans="1:3" ht="12.75">
      <c r="A81" s="36">
        <f t="shared" si="6"/>
        <v>1.2240000000000009</v>
      </c>
      <c r="B81" s="37">
        <f t="shared" si="7"/>
        <v>0.8944639590105962</v>
      </c>
      <c r="C81" s="37">
        <f t="shared" si="5"/>
        <v>2.4286156728337005E-05</v>
      </c>
    </row>
    <row r="82" spans="1:3" ht="12.75">
      <c r="A82" s="36">
        <f t="shared" si="6"/>
        <v>1.2420000000000009</v>
      </c>
      <c r="B82" s="37">
        <f t="shared" si="7"/>
        <v>0.8944643961614173</v>
      </c>
      <c r="C82" s="37">
        <f t="shared" si="5"/>
        <v>2.012908657000878E-05</v>
      </c>
    </row>
    <row r="83" spans="1:3" ht="12.75">
      <c r="A83" s="36">
        <f t="shared" si="6"/>
        <v>1.260000000000001</v>
      </c>
      <c r="B83" s="37">
        <f t="shared" si="7"/>
        <v>0.8944647584849755</v>
      </c>
      <c r="C83" s="37">
        <f t="shared" si="5"/>
        <v>1.6683583602628005E-05</v>
      </c>
    </row>
    <row r="84" spans="1:3" ht="12.75">
      <c r="A84" s="36">
        <f t="shared" si="6"/>
        <v>1.278000000000001</v>
      </c>
      <c r="B84" s="37">
        <f t="shared" si="7"/>
        <v>0.8944650587894803</v>
      </c>
      <c r="C84" s="37">
        <f t="shared" si="5"/>
        <v>1.3827848613701121E-05</v>
      </c>
    </row>
    <row r="85" spans="1:3" ht="12.75">
      <c r="A85" s="36">
        <f t="shared" si="6"/>
        <v>1.296000000000001</v>
      </c>
      <c r="B85" s="37">
        <f t="shared" si="7"/>
        <v>0.8944653076907554</v>
      </c>
      <c r="C85" s="37">
        <f t="shared" si="5"/>
        <v>1.1460930807061231E-05</v>
      </c>
    </row>
    <row r="86" spans="1:3" ht="12.75">
      <c r="A86" s="36">
        <f t="shared" si="6"/>
        <v>1.314000000000001</v>
      </c>
      <c r="B86" s="37">
        <f t="shared" si="7"/>
        <v>0.89446551398751</v>
      </c>
      <c r="C86" s="37">
        <f t="shared" si="5"/>
        <v>9.499159169479299E-06</v>
      </c>
    </row>
    <row r="87" spans="1:3" ht="12.75">
      <c r="A87" s="36">
        <f t="shared" si="6"/>
        <v>1.332000000000001</v>
      </c>
      <c r="B87" s="37">
        <f t="shared" si="7"/>
        <v>0.894465684972375</v>
      </c>
      <c r="C87" s="37">
        <f t="shared" si="5"/>
        <v>7.873184687312573E-06</v>
      </c>
    </row>
    <row r="88" spans="1:3" ht="12.75">
      <c r="A88" s="36">
        <f t="shared" si="6"/>
        <v>1.350000000000001</v>
      </c>
      <c r="B88" s="37">
        <f t="shared" si="7"/>
        <v>0.8944658266896993</v>
      </c>
      <c r="C88" s="37">
        <f t="shared" si="5"/>
        <v>6.525528840839456E-06</v>
      </c>
    </row>
    <row r="89" spans="1:3" ht="12.75">
      <c r="A89" s="36">
        <f t="shared" si="6"/>
        <v>1.368000000000001</v>
      </c>
      <c r="B89" s="37">
        <f t="shared" si="7"/>
        <v>0.8944659441492184</v>
      </c>
      <c r="C89" s="37">
        <f t="shared" si="5"/>
        <v>5.408551727370536E-06</v>
      </c>
    </row>
    <row r="90" spans="1:3" ht="12.75">
      <c r="A90" s="36">
        <f t="shared" si="6"/>
        <v>1.386000000000001</v>
      </c>
      <c r="B90" s="37">
        <f t="shared" si="7"/>
        <v>0.8944660415031496</v>
      </c>
      <c r="C90" s="37">
        <f t="shared" si="5"/>
        <v>4.482767987923353E-06</v>
      </c>
    </row>
    <row r="91" spans="1:3" ht="12.75">
      <c r="A91" s="36">
        <f t="shared" si="6"/>
        <v>1.404000000000001</v>
      </c>
      <c r="B91" s="37">
        <f t="shared" si="7"/>
        <v>0.8944661221929734</v>
      </c>
      <c r="C91" s="37">
        <f t="shared" si="5"/>
        <v>3.715450983321489E-06</v>
      </c>
    </row>
    <row r="92" spans="1:3" ht="12.75">
      <c r="A92" s="36">
        <f t="shared" si="6"/>
        <v>1.422000000000001</v>
      </c>
      <c r="B92" s="37">
        <f t="shared" si="7"/>
        <v>0.8944661890710911</v>
      </c>
      <c r="C92" s="37">
        <f t="shared" si="5"/>
        <v>3.079475906275775E-06</v>
      </c>
    </row>
    <row r="93" spans="1:3" ht="12.75">
      <c r="A93" s="36">
        <f t="shared" si="6"/>
        <v>1.440000000000001</v>
      </c>
      <c r="B93" s="37">
        <f t="shared" si="7"/>
        <v>0.8944662445016575</v>
      </c>
      <c r="C93" s="37">
        <f t="shared" si="5"/>
        <v>2.552360911067808E-06</v>
      </c>
    </row>
    <row r="94" spans="1:3" ht="12.75">
      <c r="A94" s="36">
        <f t="shared" si="6"/>
        <v>1.458000000000001</v>
      </c>
      <c r="B94" s="37">
        <f t="shared" si="7"/>
        <v>0.8944662904441538</v>
      </c>
      <c r="C94" s="37">
        <f t="shared" si="5"/>
        <v>2.115472378605432E-06</v>
      </c>
    </row>
    <row r="95" spans="1:3" ht="12.75">
      <c r="A95" s="36">
        <f t="shared" si="6"/>
        <v>1.476000000000001</v>
      </c>
      <c r="B95" s="37">
        <f t="shared" si="7"/>
        <v>0.8944663285226566</v>
      </c>
      <c r="C95" s="37">
        <f t="shared" si="5"/>
        <v>1.7533662131086203E-06</v>
      </c>
    </row>
    <row r="96" spans="1:3" ht="12.75">
      <c r="A96" s="36">
        <f t="shared" si="6"/>
        <v>1.494000000000001</v>
      </c>
      <c r="B96" s="37">
        <f t="shared" si="7"/>
        <v>0.8944663600832484</v>
      </c>
      <c r="C96" s="37">
        <f t="shared" si="5"/>
        <v>1.4532418894930288E-06</v>
      </c>
    </row>
    <row r="97" spans="1:3" ht="12.75">
      <c r="A97" s="36">
        <f t="shared" si="6"/>
        <v>1.5120000000000011</v>
      </c>
      <c r="B97" s="37">
        <f t="shared" si="7"/>
        <v>0.8944663862416025</v>
      </c>
      <c r="C97" s="37">
        <f t="shared" si="5"/>
        <v>1.2044899531105102E-06</v>
      </c>
    </row>
    <row r="98" spans="1:3" ht="12.75">
      <c r="A98" s="36">
        <f t="shared" si="6"/>
        <v>1.5300000000000011</v>
      </c>
      <c r="B98" s="37">
        <f t="shared" si="7"/>
        <v>0.8944664079224216</v>
      </c>
      <c r="C98" s="37">
        <f t="shared" si="5"/>
        <v>9.98316975753255E-07</v>
      </c>
    </row>
    <row r="99" spans="1:3" ht="12.75">
      <c r="A99" s="36">
        <f t="shared" si="6"/>
        <v>1.5480000000000012</v>
      </c>
      <c r="B99" s="37">
        <f t="shared" si="7"/>
        <v>0.8944664258921272</v>
      </c>
      <c r="C99" s="37">
        <f t="shared" si="5"/>
        <v>8.274347003123239E-07</v>
      </c>
    </row>
    <row r="100" spans="1:3" ht="12.75">
      <c r="A100" s="36">
        <f t="shared" si="6"/>
        <v>1.5660000000000012</v>
      </c>
      <c r="B100" s="37">
        <f t="shared" si="7"/>
        <v>0.8944664407859518</v>
      </c>
      <c r="C100" s="37">
        <f t="shared" si="5"/>
        <v>6.85802406863445E-07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BAUDOUX</dc:creator>
  <cp:keywords/>
  <dc:description/>
  <cp:lastModifiedBy>User</cp:lastModifiedBy>
  <cp:lastPrinted>2003-11-04T19:50:14Z</cp:lastPrinted>
  <dcterms:created xsi:type="dcterms:W3CDTF">2003-11-03T15:17:48Z</dcterms:created>
  <dcterms:modified xsi:type="dcterms:W3CDTF">2007-12-14T19:32:24Z</dcterms:modified>
  <cp:category/>
  <cp:version/>
  <cp:contentType/>
  <cp:contentStatus/>
</cp:coreProperties>
</file>