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445" activeTab="0"/>
  </bookViews>
  <sheets>
    <sheet name="MRU" sheetId="1" r:id="rId1"/>
    <sheet name="MRUV" sheetId="2" r:id="rId2"/>
    <sheet name="MRS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<sst xmlns="http://schemas.openxmlformats.org/spreadsheetml/2006/main" count="34" uniqueCount="24">
  <si>
    <t>Mouvement rectiligne uniforme</t>
  </si>
  <si>
    <t>t</t>
  </si>
  <si>
    <t>x</t>
  </si>
  <si>
    <t>v</t>
  </si>
  <si>
    <t>a</t>
  </si>
  <si>
    <t>v=</t>
  </si>
  <si>
    <t>xo=</t>
  </si>
  <si>
    <t>m,s-1</t>
  </si>
  <si>
    <t>m</t>
  </si>
  <si>
    <t>Mouvement rectiligne uniformémént varié</t>
  </si>
  <si>
    <t>a=</t>
  </si>
  <si>
    <t>m,s-2</t>
  </si>
  <si>
    <t>vo=</t>
  </si>
  <si>
    <t>Mouvement sinusoïdal</t>
  </si>
  <si>
    <t>T=</t>
  </si>
  <si>
    <t>s</t>
  </si>
  <si>
    <t>Xm=</t>
  </si>
  <si>
    <t>rad</t>
  </si>
  <si>
    <t>t(s)</t>
  </si>
  <si>
    <t>x(t)</t>
  </si>
  <si>
    <t>v(t)</t>
  </si>
  <si>
    <t>a(t)</t>
  </si>
  <si>
    <r>
      <t>f</t>
    </r>
    <r>
      <rPr>
        <b/>
        <sz val="12"/>
        <rFont val="Arial"/>
        <family val="0"/>
      </rPr>
      <t>=</t>
    </r>
  </si>
  <si>
    <t xml:space="preserve">déplacer les curseurs pour modifier les paramètres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</si>
</sst>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b/>
      <sz val="9.5"/>
      <name val="Arial"/>
      <family val="0"/>
    </font>
    <font>
      <b/>
      <sz val="5.5"/>
      <name val="Arial"/>
      <family val="0"/>
    </font>
    <font>
      <b/>
      <sz val="5.75"/>
      <name val="Arial"/>
      <family val="0"/>
    </font>
    <font>
      <b/>
      <sz val="10"/>
      <name val="Arial"/>
      <family val="2"/>
    </font>
    <font>
      <b/>
      <sz val="12"/>
      <name val="Symbol"/>
      <family val="1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4" borderId="0" xfId="0" applyFont="1" applyFill="1" applyAlignment="1">
      <alignment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x(m)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75"/>
          <c:w val="0.94275"/>
          <c:h val="0.89225"/>
        </c:manualLayout>
      </c:layout>
      <c:scatterChart>
        <c:scatterStyle val="smooth"/>
        <c:varyColors val="0"/>
        <c:ser>
          <c:idx val="0"/>
          <c:order val="0"/>
          <c:tx>
            <c:strRef>
              <c:f>MRU!$B$3</c:f>
              <c:strCache>
                <c:ptCount val="1"/>
                <c:pt idx="0">
                  <c:v>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MRU!$A$4:$A$25</c:f>
              <c:numCache/>
            </c:numRef>
          </c:xVal>
          <c:yVal>
            <c:numRef>
              <c:f>MRU!$B$4:$B$25</c:f>
              <c:numCache/>
            </c:numRef>
          </c:yVal>
          <c:smooth val="1"/>
        </c:ser>
        <c:axId val="51114325"/>
        <c:axId val="57375742"/>
      </c:scatterChart>
      <c:val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crossBetween val="midCat"/>
        <c:dispUnits/>
        <c:majorUnit val="0.5"/>
        <c:minorUnit val="0.1"/>
      </c:valAx>
      <c:valAx>
        <c:axId val="57375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1432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v(m/s)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9"/>
          <c:w val="0.94225"/>
          <c:h val="0.88125"/>
        </c:manualLayout>
      </c:layout>
      <c:scatterChart>
        <c:scatterStyle val="smooth"/>
        <c:varyColors val="0"/>
        <c:ser>
          <c:idx val="0"/>
          <c:order val="0"/>
          <c:tx>
            <c:strRef>
              <c:f>MRU!$C$3</c:f>
              <c:strCache>
                <c:ptCount val="1"/>
                <c:pt idx="0">
                  <c:v>v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MRU!$A$4:$A$25</c:f>
              <c:numCache/>
            </c:numRef>
          </c:xVal>
          <c:yVal>
            <c:numRef>
              <c:f>MRU!$C$4:$C$25</c:f>
              <c:numCache/>
            </c:numRef>
          </c:yVal>
          <c:smooth val="1"/>
        </c:ser>
        <c:axId val="46619631"/>
        <c:axId val="16923496"/>
      </c:scatterChart>
      <c:val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3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23496"/>
        <c:crosses val="autoZero"/>
        <c:crossBetween val="midCat"/>
        <c:dispUnits/>
      </c:valAx>
      <c:valAx>
        <c:axId val="1692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631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a(m,s-2)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MRU!$D$3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MRU!$A$4:$A$25</c:f>
              <c:numCache/>
            </c:numRef>
          </c:xVal>
          <c:yVal>
            <c:numRef>
              <c:f>MRU!$D$4:$D$25</c:f>
              <c:numCache/>
            </c:numRef>
          </c:yVal>
          <c:smooth val="1"/>
        </c:ser>
        <c:axId val="18093737"/>
        <c:axId val="28625906"/>
      </c:scatterChart>
      <c:valAx>
        <c:axId val="1809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25906"/>
        <c:crosses val="autoZero"/>
        <c:crossBetween val="midCat"/>
        <c:dispUnits/>
      </c:valAx>
      <c:valAx>
        <c:axId val="28625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93737"/>
        <c:crosses val="autoZero"/>
        <c:crossBetween val="midCat"/>
        <c:dispUnits/>
      </c:valAx>
      <c:spPr>
        <a:solidFill>
          <a:srgbClr val="CCFFCC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x(m)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75"/>
          <c:w val="0.947"/>
          <c:h val="0.8565"/>
        </c:manualLayout>
      </c:layout>
      <c:scatterChart>
        <c:scatterStyle val="smooth"/>
        <c:varyColors val="0"/>
        <c:ser>
          <c:idx val="0"/>
          <c:order val="0"/>
          <c:tx>
            <c:strRef>
              <c:f>MRUV!$B$5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MRUV!$A$6:$A$29</c:f>
              <c:numCache/>
            </c:numRef>
          </c:xVal>
          <c:yVal>
            <c:numRef>
              <c:f>MRUV!$B$6:$B$29</c:f>
              <c:numCache/>
            </c:numRef>
          </c:yVal>
          <c:smooth val="1"/>
        </c:ser>
        <c:axId val="56306563"/>
        <c:axId val="36997020"/>
      </c:scatterChart>
      <c:valAx>
        <c:axId val="5630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97020"/>
        <c:crosses val="autoZero"/>
        <c:crossBetween val="midCat"/>
        <c:dispUnits/>
      </c:valAx>
      <c:valAx>
        <c:axId val="36997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6563"/>
        <c:crosses val="autoZero"/>
        <c:crossBetween val="midCat"/>
        <c:dispUnits/>
      </c:valAx>
      <c:spPr>
        <a:solidFill>
          <a:srgbClr val="CCFFFF"/>
        </a:solidFill>
        <a:ln w="25400">
          <a:solidFill>
            <a:srgbClr val="0066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v(m,s-1)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5"/>
          <c:w val="0.95175"/>
          <c:h val="0.83925"/>
        </c:manualLayout>
      </c:layout>
      <c:scatterChart>
        <c:scatterStyle val="smooth"/>
        <c:varyColors val="0"/>
        <c:ser>
          <c:idx val="0"/>
          <c:order val="0"/>
          <c:tx>
            <c:strRef>
              <c:f>MRUV!$C$6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MRUV!$A$6:$A$29</c:f>
              <c:numCache/>
            </c:numRef>
          </c:xVal>
          <c:yVal>
            <c:numRef>
              <c:f>MRUV!$C$6:$C$29</c:f>
              <c:numCache/>
            </c:numRef>
          </c:yVal>
          <c:smooth val="1"/>
        </c:ser>
        <c:axId val="64537725"/>
        <c:axId val="43968614"/>
      </c:scatterChart>
      <c:valAx>
        <c:axId val="6453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68614"/>
        <c:crosses val="autoZero"/>
        <c:crossBetween val="midCat"/>
        <c:dispUnits/>
      </c:valAx>
      <c:valAx>
        <c:axId val="43968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37725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a(m,s-2)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45"/>
          <c:w val="0.94725"/>
          <c:h val="0.806"/>
        </c:manualLayout>
      </c:layout>
      <c:scatterChart>
        <c:scatterStyle val="smooth"/>
        <c:varyColors val="0"/>
        <c:ser>
          <c:idx val="0"/>
          <c:order val="0"/>
          <c:tx>
            <c:strRef>
              <c:f>MRUV!$D$5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MRUV!$A$6:$A$29</c:f>
              <c:numCache/>
            </c:numRef>
          </c:xVal>
          <c:yVal>
            <c:numRef>
              <c:f>MRUV!$D$6:$D$29</c:f>
              <c:numCache/>
            </c:numRef>
          </c:yVal>
          <c:smooth val="1"/>
        </c:ser>
        <c:axId val="60173207"/>
        <c:axId val="4687952"/>
      </c:scatterChart>
      <c:valAx>
        <c:axId val="6017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7952"/>
        <c:crosses val="autoZero"/>
        <c:crossBetween val="midCat"/>
        <c:dispUnits/>
      </c:valAx>
      <c:valAx>
        <c:axId val="4687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7320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"/>
          <c:y val="0.02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75"/>
          <c:y val="0.1255"/>
          <c:w val="0.9445"/>
          <c:h val="0.83975"/>
        </c:manualLayout>
      </c:layout>
      <c:scatterChart>
        <c:scatterStyle val="smooth"/>
        <c:varyColors val="0"/>
        <c:ser>
          <c:idx val="0"/>
          <c:order val="0"/>
          <c:tx>
            <c:strRef>
              <c:f>MRS!$B$8</c:f>
              <c:strCache>
                <c:ptCount val="1"/>
                <c:pt idx="0">
                  <c:v>x(t)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MRS!$A$9:$A$41</c:f>
              <c:numCache/>
            </c:numRef>
          </c:xVal>
          <c:yVal>
            <c:numRef>
              <c:f>MRS!$B$9:$B$41</c:f>
              <c:numCache/>
            </c:numRef>
          </c:yVal>
          <c:smooth val="1"/>
        </c:ser>
        <c:axId val="42191569"/>
        <c:axId val="44179802"/>
      </c:scatterChart>
      <c:valAx>
        <c:axId val="4219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79802"/>
        <c:crosses val="autoZero"/>
        <c:crossBetween val="midCat"/>
        <c:dispUnits/>
      </c:valAx>
      <c:valAx>
        <c:axId val="441798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19156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MRS!$C$8</c:f>
              <c:strCache>
                <c:ptCount val="1"/>
                <c:pt idx="0">
                  <c:v>v(t)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MRS!$A$9:$A$41</c:f>
              <c:numCache/>
            </c:numRef>
          </c:xVal>
          <c:yVal>
            <c:numRef>
              <c:f>MRS!$C$9:$C$41</c:f>
              <c:numCache/>
            </c:numRef>
          </c:yVal>
          <c:smooth val="1"/>
        </c:ser>
        <c:axId val="62073899"/>
        <c:axId val="21794180"/>
      </c:scatterChart>
      <c:valAx>
        <c:axId val="6207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crossBetween val="midCat"/>
        <c:dispUnits/>
      </c:valAx>
      <c:valAx>
        <c:axId val="21794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3899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MRS!$D$8</c:f>
              <c:strCache>
                <c:ptCount val="1"/>
                <c:pt idx="0">
                  <c:v>a(t)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MRS!$A$9:$A$41</c:f>
              <c:numCache/>
            </c:numRef>
          </c:xVal>
          <c:yVal>
            <c:numRef>
              <c:f>MRS!$D$9:$D$41</c:f>
              <c:numCache/>
            </c:numRef>
          </c:yVal>
          <c:smooth val="1"/>
        </c:ser>
        <c:axId val="61929893"/>
        <c:axId val="20498126"/>
      </c:scatterChart>
      <c:valAx>
        <c:axId val="619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98126"/>
        <c:crosses val="autoZero"/>
        <c:crossBetween val="midCat"/>
        <c:dispUnits/>
      </c:valAx>
      <c:valAx>
        <c:axId val="20498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9893"/>
        <c:crosses val="autoZero"/>
        <c:crossBetween val="midCat"/>
        <c:dispUnits/>
      </c:valAx>
      <c:spPr>
        <a:solidFill>
          <a:srgbClr val="CCFFCC"/>
        </a:solidFill>
        <a:ln w="38100">
          <a:solidFill>
            <a:srgbClr val="CC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</xdr:row>
      <xdr:rowOff>142875</xdr:rowOff>
    </xdr:from>
    <xdr:to>
      <xdr:col>8</xdr:col>
      <xdr:colOff>600075</xdr:colOff>
      <xdr:row>15</xdr:row>
      <xdr:rowOff>66675</xdr:rowOff>
    </xdr:to>
    <xdr:graphicFrame>
      <xdr:nvGraphicFramePr>
        <xdr:cNvPr id="1" name="Chart 9"/>
        <xdr:cNvGraphicFramePr/>
      </xdr:nvGraphicFramePr>
      <xdr:xfrm>
        <a:off x="3286125" y="466725"/>
        <a:ext cx="34099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676275</xdr:colOff>
      <xdr:row>2</xdr:row>
      <xdr:rowOff>152400</xdr:rowOff>
    </xdr:from>
    <xdr:to>
      <xdr:col>13</xdr:col>
      <xdr:colOff>257175</xdr:colOff>
      <xdr:row>15</xdr:row>
      <xdr:rowOff>57150</xdr:rowOff>
    </xdr:to>
    <xdr:graphicFrame>
      <xdr:nvGraphicFramePr>
        <xdr:cNvPr id="2" name="Chart 10"/>
        <xdr:cNvGraphicFramePr/>
      </xdr:nvGraphicFramePr>
      <xdr:xfrm>
        <a:off x="6772275" y="476250"/>
        <a:ext cx="33909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714375</xdr:colOff>
      <xdr:row>16</xdr:row>
      <xdr:rowOff>38100</xdr:rowOff>
    </xdr:from>
    <xdr:to>
      <xdr:col>13</xdr:col>
      <xdr:colOff>276225</xdr:colOff>
      <xdr:row>29</xdr:row>
      <xdr:rowOff>95250</xdr:rowOff>
    </xdr:to>
    <xdr:graphicFrame>
      <xdr:nvGraphicFramePr>
        <xdr:cNvPr id="3" name="Chart 11"/>
        <xdr:cNvGraphicFramePr/>
      </xdr:nvGraphicFramePr>
      <xdr:xfrm>
        <a:off x="6810375" y="2628900"/>
        <a:ext cx="33718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114300</xdr:rowOff>
    </xdr:from>
    <xdr:to>
      <xdr:col>8</xdr:col>
      <xdr:colOff>676275</xdr:colOff>
      <xdr:row>19</xdr:row>
      <xdr:rowOff>0</xdr:rowOff>
    </xdr:to>
    <xdr:graphicFrame>
      <xdr:nvGraphicFramePr>
        <xdr:cNvPr id="1" name="Chart 4"/>
        <xdr:cNvGraphicFramePr/>
      </xdr:nvGraphicFramePr>
      <xdr:xfrm>
        <a:off x="3095625" y="600075"/>
        <a:ext cx="36766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</xdr:row>
      <xdr:rowOff>95250</xdr:rowOff>
    </xdr:from>
    <xdr:to>
      <xdr:col>14</xdr:col>
      <xdr:colOff>247650</xdr:colOff>
      <xdr:row>18</xdr:row>
      <xdr:rowOff>123825</xdr:rowOff>
    </xdr:to>
    <xdr:graphicFrame>
      <xdr:nvGraphicFramePr>
        <xdr:cNvPr id="2" name="Chart 5"/>
        <xdr:cNvGraphicFramePr/>
      </xdr:nvGraphicFramePr>
      <xdr:xfrm>
        <a:off x="6877050" y="581025"/>
        <a:ext cx="40386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19</xdr:row>
      <xdr:rowOff>19050</xdr:rowOff>
    </xdr:from>
    <xdr:to>
      <xdr:col>8</xdr:col>
      <xdr:colOff>714375</xdr:colOff>
      <xdr:row>32</xdr:row>
      <xdr:rowOff>95250</xdr:rowOff>
    </xdr:to>
    <xdr:graphicFrame>
      <xdr:nvGraphicFramePr>
        <xdr:cNvPr id="3" name="Chart 6"/>
        <xdr:cNvGraphicFramePr/>
      </xdr:nvGraphicFramePr>
      <xdr:xfrm>
        <a:off x="3114675" y="3095625"/>
        <a:ext cx="36957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66675</xdr:rowOff>
    </xdr:from>
    <xdr:to>
      <xdr:col>9</xdr:col>
      <xdr:colOff>219075</xdr:colOff>
      <xdr:row>20</xdr:row>
      <xdr:rowOff>85725</xdr:rowOff>
    </xdr:to>
    <xdr:graphicFrame>
      <xdr:nvGraphicFramePr>
        <xdr:cNvPr id="1" name="Chart 4"/>
        <xdr:cNvGraphicFramePr/>
      </xdr:nvGraphicFramePr>
      <xdr:xfrm>
        <a:off x="3552825" y="1076325"/>
        <a:ext cx="35242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6</xdr:row>
      <xdr:rowOff>57150</xdr:rowOff>
    </xdr:from>
    <xdr:to>
      <xdr:col>14</xdr:col>
      <xdr:colOff>276225</xdr:colOff>
      <xdr:row>20</xdr:row>
      <xdr:rowOff>95250</xdr:rowOff>
    </xdr:to>
    <xdr:graphicFrame>
      <xdr:nvGraphicFramePr>
        <xdr:cNvPr id="2" name="Chart 5"/>
        <xdr:cNvGraphicFramePr/>
      </xdr:nvGraphicFramePr>
      <xdr:xfrm>
        <a:off x="7105650" y="1066800"/>
        <a:ext cx="383857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22</xdr:row>
      <xdr:rowOff>38100</xdr:rowOff>
    </xdr:from>
    <xdr:to>
      <xdr:col>14</xdr:col>
      <xdr:colOff>447675</xdr:colOff>
      <xdr:row>37</xdr:row>
      <xdr:rowOff>85725</xdr:rowOff>
    </xdr:to>
    <xdr:graphicFrame>
      <xdr:nvGraphicFramePr>
        <xdr:cNvPr id="3" name="Chart 6"/>
        <xdr:cNvGraphicFramePr/>
      </xdr:nvGraphicFramePr>
      <xdr:xfrm>
        <a:off x="7077075" y="3638550"/>
        <a:ext cx="40386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G25" sqref="G25"/>
    </sheetView>
  </sheetViews>
  <sheetFormatPr defaultColWidth="11.421875" defaultRowHeight="12.75"/>
  <sheetData>
    <row r="1" spans="1:14" ht="12.75">
      <c r="A1" s="4" t="s">
        <v>0</v>
      </c>
      <c r="B1" s="4"/>
      <c r="C1" s="4"/>
      <c r="D1" s="9" t="s">
        <v>5</v>
      </c>
      <c r="E1" s="10">
        <f>$I$1*0.5-25</f>
        <v>7.5</v>
      </c>
      <c r="F1" s="10" t="s">
        <v>7</v>
      </c>
      <c r="I1">
        <v>65</v>
      </c>
      <c r="J1" s="4"/>
      <c r="K1" s="22" t="s">
        <v>23</v>
      </c>
      <c r="L1" s="22"/>
      <c r="M1" s="22"/>
      <c r="N1" s="22"/>
    </row>
    <row r="2" spans="4:10" ht="12.75">
      <c r="D2" s="11" t="s">
        <v>6</v>
      </c>
      <c r="E2" s="12">
        <f>$I$2*1-50</f>
        <v>-8</v>
      </c>
      <c r="F2" s="12" t="s">
        <v>8</v>
      </c>
      <c r="I2">
        <v>42</v>
      </c>
      <c r="J2" s="4"/>
    </row>
    <row r="3" spans="1:10" ht="12.75">
      <c r="A3" s="6" t="s">
        <v>1</v>
      </c>
      <c r="B3" s="7" t="s">
        <v>2</v>
      </c>
      <c r="C3" s="2" t="s">
        <v>3</v>
      </c>
      <c r="D3" s="8" t="s">
        <v>4</v>
      </c>
      <c r="J3" s="4"/>
    </row>
    <row r="4" spans="1:4" ht="12.75">
      <c r="A4">
        <v>0</v>
      </c>
      <c r="B4" s="5">
        <f>$E$1*A4+$E$2</f>
        <v>-8</v>
      </c>
      <c r="C4" s="1">
        <f>$E$1</f>
        <v>7.5</v>
      </c>
      <c r="D4" s="3">
        <v>0</v>
      </c>
    </row>
    <row r="5" spans="1:4" ht="12.75">
      <c r="A5">
        <f>A4+0.1</f>
        <v>0.1</v>
      </c>
      <c r="B5" s="5">
        <f aca="true" t="shared" si="0" ref="B5:B25">$E$1*A5+$E$2</f>
        <v>-7.25</v>
      </c>
      <c r="C5" s="1">
        <f aca="true" t="shared" si="1" ref="C5:C25">$E$1</f>
        <v>7.5</v>
      </c>
      <c r="D5" s="3">
        <v>0</v>
      </c>
    </row>
    <row r="6" spans="1:4" ht="12.75">
      <c r="A6">
        <f aca="true" t="shared" si="2" ref="A6:A25">A5+0.1</f>
        <v>0.2</v>
      </c>
      <c r="B6" s="5">
        <f t="shared" si="0"/>
        <v>-6.5</v>
      </c>
      <c r="C6" s="1">
        <f t="shared" si="1"/>
        <v>7.5</v>
      </c>
      <c r="D6" s="3">
        <v>0</v>
      </c>
    </row>
    <row r="7" spans="1:4" ht="12.75">
      <c r="A7">
        <f t="shared" si="2"/>
        <v>0.30000000000000004</v>
      </c>
      <c r="B7" s="5">
        <f t="shared" si="0"/>
        <v>-5.75</v>
      </c>
      <c r="C7" s="1">
        <f t="shared" si="1"/>
        <v>7.5</v>
      </c>
      <c r="D7" s="3">
        <v>0</v>
      </c>
    </row>
    <row r="8" spans="1:4" ht="12.75">
      <c r="A8">
        <f t="shared" si="2"/>
        <v>0.4</v>
      </c>
      <c r="B8" s="5">
        <f t="shared" si="0"/>
        <v>-5</v>
      </c>
      <c r="C8" s="1">
        <f t="shared" si="1"/>
        <v>7.5</v>
      </c>
      <c r="D8" s="3">
        <v>0</v>
      </c>
    </row>
    <row r="9" spans="1:4" ht="12.75">
      <c r="A9">
        <f t="shared" si="2"/>
        <v>0.5</v>
      </c>
      <c r="B9" s="5">
        <f t="shared" si="0"/>
        <v>-4.25</v>
      </c>
      <c r="C9" s="1">
        <f t="shared" si="1"/>
        <v>7.5</v>
      </c>
      <c r="D9" s="3">
        <v>0</v>
      </c>
    </row>
    <row r="10" spans="1:4" ht="12.75">
      <c r="A10">
        <f t="shared" si="2"/>
        <v>0.6</v>
      </c>
      <c r="B10" s="5">
        <f t="shared" si="0"/>
        <v>-3.5</v>
      </c>
      <c r="C10" s="1">
        <f t="shared" si="1"/>
        <v>7.5</v>
      </c>
      <c r="D10" s="3">
        <v>0</v>
      </c>
    </row>
    <row r="11" spans="1:4" ht="12.75">
      <c r="A11">
        <f t="shared" si="2"/>
        <v>0.7</v>
      </c>
      <c r="B11" s="5">
        <f t="shared" si="0"/>
        <v>-2.75</v>
      </c>
      <c r="C11" s="1">
        <f t="shared" si="1"/>
        <v>7.5</v>
      </c>
      <c r="D11" s="3">
        <v>0</v>
      </c>
    </row>
    <row r="12" spans="1:4" ht="12.75">
      <c r="A12">
        <f t="shared" si="2"/>
        <v>0.7999999999999999</v>
      </c>
      <c r="B12" s="5">
        <f t="shared" si="0"/>
        <v>-2.000000000000001</v>
      </c>
      <c r="C12" s="1">
        <f t="shared" si="1"/>
        <v>7.5</v>
      </c>
      <c r="D12" s="3">
        <v>0</v>
      </c>
    </row>
    <row r="13" spans="1:4" ht="12.75">
      <c r="A13">
        <f t="shared" si="2"/>
        <v>0.8999999999999999</v>
      </c>
      <c r="B13" s="5">
        <f t="shared" si="0"/>
        <v>-1.2500000000000009</v>
      </c>
      <c r="C13" s="1">
        <f t="shared" si="1"/>
        <v>7.5</v>
      </c>
      <c r="D13" s="3">
        <v>0</v>
      </c>
    </row>
    <row r="14" spans="1:4" ht="12.75">
      <c r="A14">
        <f t="shared" si="2"/>
        <v>0.9999999999999999</v>
      </c>
      <c r="B14" s="5">
        <f t="shared" si="0"/>
        <v>-0.5000000000000009</v>
      </c>
      <c r="C14" s="1">
        <f t="shared" si="1"/>
        <v>7.5</v>
      </c>
      <c r="D14" s="3">
        <v>0</v>
      </c>
    </row>
    <row r="15" spans="1:4" ht="12.75">
      <c r="A15">
        <f t="shared" si="2"/>
        <v>1.0999999999999999</v>
      </c>
      <c r="B15" s="5">
        <f t="shared" si="0"/>
        <v>0.24999999999999822</v>
      </c>
      <c r="C15" s="1">
        <f t="shared" si="1"/>
        <v>7.5</v>
      </c>
      <c r="D15" s="3">
        <v>0</v>
      </c>
    </row>
    <row r="16" spans="1:4" ht="12.75">
      <c r="A16">
        <f t="shared" si="2"/>
        <v>1.2</v>
      </c>
      <c r="B16" s="5">
        <f t="shared" si="0"/>
        <v>1</v>
      </c>
      <c r="C16" s="1">
        <f t="shared" si="1"/>
        <v>7.5</v>
      </c>
      <c r="D16" s="3">
        <v>0</v>
      </c>
    </row>
    <row r="17" spans="1:4" ht="12.75">
      <c r="A17">
        <f t="shared" si="2"/>
        <v>1.3</v>
      </c>
      <c r="B17" s="5">
        <f t="shared" si="0"/>
        <v>1.75</v>
      </c>
      <c r="C17" s="1">
        <f t="shared" si="1"/>
        <v>7.5</v>
      </c>
      <c r="D17" s="3">
        <v>0</v>
      </c>
    </row>
    <row r="18" spans="1:4" ht="12.75">
      <c r="A18">
        <f t="shared" si="2"/>
        <v>1.4000000000000001</v>
      </c>
      <c r="B18" s="5">
        <f t="shared" si="0"/>
        <v>2.5000000000000018</v>
      </c>
      <c r="C18" s="1">
        <f t="shared" si="1"/>
        <v>7.5</v>
      </c>
      <c r="D18" s="3">
        <v>0</v>
      </c>
    </row>
    <row r="19" spans="1:4" ht="12.75">
      <c r="A19">
        <f t="shared" si="2"/>
        <v>1.5000000000000002</v>
      </c>
      <c r="B19" s="5">
        <f t="shared" si="0"/>
        <v>3.2500000000000018</v>
      </c>
      <c r="C19" s="1">
        <f t="shared" si="1"/>
        <v>7.5</v>
      </c>
      <c r="D19" s="3">
        <v>0</v>
      </c>
    </row>
    <row r="20" spans="1:4" ht="12.75">
      <c r="A20">
        <f t="shared" si="2"/>
        <v>1.6000000000000003</v>
      </c>
      <c r="B20" s="5">
        <f t="shared" si="0"/>
        <v>4.000000000000002</v>
      </c>
      <c r="C20" s="1">
        <f t="shared" si="1"/>
        <v>7.5</v>
      </c>
      <c r="D20" s="3">
        <v>0</v>
      </c>
    </row>
    <row r="21" spans="1:4" ht="12.75">
      <c r="A21">
        <f t="shared" si="2"/>
        <v>1.7000000000000004</v>
      </c>
      <c r="B21" s="5">
        <f t="shared" si="0"/>
        <v>4.7500000000000036</v>
      </c>
      <c r="C21" s="1">
        <f t="shared" si="1"/>
        <v>7.5</v>
      </c>
      <c r="D21" s="3">
        <v>0</v>
      </c>
    </row>
    <row r="22" spans="1:4" ht="12.75">
      <c r="A22">
        <f t="shared" si="2"/>
        <v>1.8000000000000005</v>
      </c>
      <c r="B22" s="5">
        <f t="shared" si="0"/>
        <v>5.5000000000000036</v>
      </c>
      <c r="C22" s="1">
        <f t="shared" si="1"/>
        <v>7.5</v>
      </c>
      <c r="D22" s="3">
        <v>0</v>
      </c>
    </row>
    <row r="23" spans="1:4" ht="12.75">
      <c r="A23">
        <f t="shared" si="2"/>
        <v>1.9000000000000006</v>
      </c>
      <c r="B23" s="5">
        <f t="shared" si="0"/>
        <v>6.2500000000000036</v>
      </c>
      <c r="C23" s="1">
        <f t="shared" si="1"/>
        <v>7.5</v>
      </c>
      <c r="D23" s="3">
        <v>0</v>
      </c>
    </row>
    <row r="24" spans="1:4" ht="12.75">
      <c r="A24">
        <f t="shared" si="2"/>
        <v>2.0000000000000004</v>
      </c>
      <c r="B24" s="5">
        <f t="shared" si="0"/>
        <v>7.0000000000000036</v>
      </c>
      <c r="C24" s="1">
        <f t="shared" si="1"/>
        <v>7.5</v>
      </c>
      <c r="D24" s="3">
        <v>0</v>
      </c>
    </row>
    <row r="25" spans="1:4" ht="12.75">
      <c r="A25">
        <f t="shared" si="2"/>
        <v>2.1000000000000005</v>
      </c>
      <c r="B25" s="5">
        <f t="shared" si="0"/>
        <v>7.7500000000000036</v>
      </c>
      <c r="C25" s="1">
        <f t="shared" si="1"/>
        <v>7.5</v>
      </c>
      <c r="D25" s="3"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L1" sqref="L1:O1"/>
    </sheetView>
  </sheetViews>
  <sheetFormatPr defaultColWidth="11.421875" defaultRowHeight="12.75"/>
  <sheetData>
    <row r="1" spans="1:15" ht="12.75">
      <c r="A1" s="4" t="s">
        <v>9</v>
      </c>
      <c r="B1" s="4"/>
      <c r="C1" s="4"/>
      <c r="D1" s="18" t="s">
        <v>10</v>
      </c>
      <c r="E1" s="17">
        <f>$J$1*0.2-10</f>
        <v>9.8</v>
      </c>
      <c r="F1" s="17" t="s">
        <v>11</v>
      </c>
      <c r="J1">
        <v>99</v>
      </c>
      <c r="K1" s="4"/>
      <c r="L1" s="22" t="s">
        <v>23</v>
      </c>
      <c r="M1" s="22"/>
      <c r="N1" s="22"/>
      <c r="O1" s="22"/>
    </row>
    <row r="2" spans="4:11" ht="12.75">
      <c r="D2" s="18" t="s">
        <v>12</v>
      </c>
      <c r="E2" s="17">
        <f>$J$2*0.5-25</f>
        <v>0</v>
      </c>
      <c r="F2" s="17" t="s">
        <v>7</v>
      </c>
      <c r="J2">
        <v>50</v>
      </c>
      <c r="K2" s="4"/>
    </row>
    <row r="3" spans="4:11" ht="12.75">
      <c r="D3" s="18" t="s">
        <v>6</v>
      </c>
      <c r="E3" s="17">
        <f>$J$3*1-50</f>
        <v>0</v>
      </c>
      <c r="F3" s="17" t="s">
        <v>8</v>
      </c>
      <c r="J3">
        <v>50</v>
      </c>
      <c r="K3" s="4"/>
    </row>
    <row r="5" spans="1:4" ht="12.75">
      <c r="A5" s="13" t="s">
        <v>1</v>
      </c>
      <c r="B5" s="14" t="s">
        <v>2</v>
      </c>
      <c r="C5" s="15" t="s">
        <v>3</v>
      </c>
      <c r="D5" s="16" t="s">
        <v>4</v>
      </c>
    </row>
    <row r="6" spans="1:4" ht="12.75">
      <c r="A6">
        <v>0</v>
      </c>
      <c r="B6" s="5">
        <f>0.5*$E$1*A6*A6+$E$2*A6+$E$3</f>
        <v>0</v>
      </c>
      <c r="C6" s="1">
        <f>$E$1*A6+$E$2</f>
        <v>0</v>
      </c>
      <c r="D6" s="3">
        <f>$E$1</f>
        <v>9.8</v>
      </c>
    </row>
    <row r="7" spans="1:4" ht="12.75">
      <c r="A7">
        <f>A6+0.1</f>
        <v>0.1</v>
      </c>
      <c r="B7" s="5">
        <f aca="true" t="shared" si="0" ref="B7:B29">0.5*$E$1*A7*A7+$E$2*A7+$E$3</f>
        <v>0.04900000000000001</v>
      </c>
      <c r="C7" s="1">
        <f aca="true" t="shared" si="1" ref="C7:C29">$E$1*A7+$E$2</f>
        <v>0.9800000000000001</v>
      </c>
      <c r="D7" s="3">
        <f aca="true" t="shared" si="2" ref="D7:D29">$E$1</f>
        <v>9.8</v>
      </c>
    </row>
    <row r="8" spans="1:4" ht="12.75">
      <c r="A8">
        <f aca="true" t="shared" si="3" ref="A8:A29">A7+0.1</f>
        <v>0.2</v>
      </c>
      <c r="B8" s="5">
        <f t="shared" si="0"/>
        <v>0.19600000000000004</v>
      </c>
      <c r="C8" s="1">
        <f t="shared" si="1"/>
        <v>1.9600000000000002</v>
      </c>
      <c r="D8" s="3">
        <f t="shared" si="2"/>
        <v>9.8</v>
      </c>
    </row>
    <row r="9" spans="1:4" ht="12.75">
      <c r="A9">
        <f t="shared" si="3"/>
        <v>0.30000000000000004</v>
      </c>
      <c r="B9" s="5">
        <f t="shared" si="0"/>
        <v>0.44100000000000017</v>
      </c>
      <c r="C9" s="1">
        <f t="shared" si="1"/>
        <v>2.940000000000001</v>
      </c>
      <c r="D9" s="3">
        <f t="shared" si="2"/>
        <v>9.8</v>
      </c>
    </row>
    <row r="10" spans="1:4" ht="12.75">
      <c r="A10">
        <f t="shared" si="3"/>
        <v>0.4</v>
      </c>
      <c r="B10" s="5">
        <f t="shared" si="0"/>
        <v>0.7840000000000001</v>
      </c>
      <c r="C10" s="1">
        <f t="shared" si="1"/>
        <v>3.9200000000000004</v>
      </c>
      <c r="D10" s="3">
        <f t="shared" si="2"/>
        <v>9.8</v>
      </c>
    </row>
    <row r="11" spans="1:4" ht="12.75">
      <c r="A11">
        <f t="shared" si="3"/>
        <v>0.5</v>
      </c>
      <c r="B11" s="5">
        <f t="shared" si="0"/>
        <v>1.225</v>
      </c>
      <c r="C11" s="1">
        <f t="shared" si="1"/>
        <v>4.9</v>
      </c>
      <c r="D11" s="3">
        <f t="shared" si="2"/>
        <v>9.8</v>
      </c>
    </row>
    <row r="12" spans="1:4" ht="12.75">
      <c r="A12">
        <f t="shared" si="3"/>
        <v>0.6</v>
      </c>
      <c r="B12" s="5">
        <f t="shared" si="0"/>
        <v>1.764</v>
      </c>
      <c r="C12" s="1">
        <f t="shared" si="1"/>
        <v>5.88</v>
      </c>
      <c r="D12" s="3">
        <f t="shared" si="2"/>
        <v>9.8</v>
      </c>
    </row>
    <row r="13" spans="1:4" ht="12.75">
      <c r="A13">
        <f t="shared" si="3"/>
        <v>0.7</v>
      </c>
      <c r="B13" s="5">
        <f t="shared" si="0"/>
        <v>2.401</v>
      </c>
      <c r="C13" s="1">
        <f t="shared" si="1"/>
        <v>6.86</v>
      </c>
      <c r="D13" s="3">
        <f t="shared" si="2"/>
        <v>9.8</v>
      </c>
    </row>
    <row r="14" spans="1:4" ht="12.75">
      <c r="A14">
        <f t="shared" si="3"/>
        <v>0.7999999999999999</v>
      </c>
      <c r="B14" s="5">
        <f t="shared" si="0"/>
        <v>3.1359999999999997</v>
      </c>
      <c r="C14" s="1">
        <f t="shared" si="1"/>
        <v>7.84</v>
      </c>
      <c r="D14" s="3">
        <f t="shared" si="2"/>
        <v>9.8</v>
      </c>
    </row>
    <row r="15" spans="1:4" ht="12.75">
      <c r="A15">
        <f t="shared" si="3"/>
        <v>0.8999999999999999</v>
      </c>
      <c r="B15" s="5">
        <f t="shared" si="0"/>
        <v>3.969</v>
      </c>
      <c r="C15" s="1">
        <f t="shared" si="1"/>
        <v>8.82</v>
      </c>
      <c r="D15" s="3">
        <f t="shared" si="2"/>
        <v>9.8</v>
      </c>
    </row>
    <row r="16" spans="1:4" ht="12.75">
      <c r="A16">
        <f t="shared" si="3"/>
        <v>0.9999999999999999</v>
      </c>
      <c r="B16" s="5">
        <f t="shared" si="0"/>
        <v>4.899999999999999</v>
      </c>
      <c r="C16" s="1">
        <f t="shared" si="1"/>
        <v>9.799999999999999</v>
      </c>
      <c r="D16" s="3">
        <f t="shared" si="2"/>
        <v>9.8</v>
      </c>
    </row>
    <row r="17" spans="1:4" ht="12.75">
      <c r="A17">
        <f t="shared" si="3"/>
        <v>1.0999999999999999</v>
      </c>
      <c r="B17" s="5">
        <f t="shared" si="0"/>
        <v>5.9289999999999985</v>
      </c>
      <c r="C17" s="1">
        <f t="shared" si="1"/>
        <v>10.78</v>
      </c>
      <c r="D17" s="3">
        <f t="shared" si="2"/>
        <v>9.8</v>
      </c>
    </row>
    <row r="18" spans="1:4" ht="12.75">
      <c r="A18">
        <f t="shared" si="3"/>
        <v>1.2</v>
      </c>
      <c r="B18" s="5">
        <f t="shared" si="0"/>
        <v>7.056</v>
      </c>
      <c r="C18" s="1">
        <f t="shared" si="1"/>
        <v>11.76</v>
      </c>
      <c r="D18" s="3">
        <f t="shared" si="2"/>
        <v>9.8</v>
      </c>
    </row>
    <row r="19" spans="1:4" ht="12.75">
      <c r="A19">
        <f t="shared" si="3"/>
        <v>1.3</v>
      </c>
      <c r="B19" s="5">
        <f t="shared" si="0"/>
        <v>8.281000000000002</v>
      </c>
      <c r="C19" s="1">
        <f t="shared" si="1"/>
        <v>12.740000000000002</v>
      </c>
      <c r="D19" s="3">
        <f t="shared" si="2"/>
        <v>9.8</v>
      </c>
    </row>
    <row r="20" spans="1:4" ht="12.75">
      <c r="A20">
        <f t="shared" si="3"/>
        <v>1.4000000000000001</v>
      </c>
      <c r="B20" s="5">
        <f t="shared" si="0"/>
        <v>9.604000000000003</v>
      </c>
      <c r="C20" s="1">
        <f t="shared" si="1"/>
        <v>13.720000000000002</v>
      </c>
      <c r="D20" s="3">
        <f t="shared" si="2"/>
        <v>9.8</v>
      </c>
    </row>
    <row r="21" spans="1:4" ht="12.75">
      <c r="A21">
        <f t="shared" si="3"/>
        <v>1.5000000000000002</v>
      </c>
      <c r="B21" s="5">
        <f t="shared" si="0"/>
        <v>11.025000000000004</v>
      </c>
      <c r="C21" s="1">
        <f t="shared" si="1"/>
        <v>14.700000000000003</v>
      </c>
      <c r="D21" s="3">
        <f t="shared" si="2"/>
        <v>9.8</v>
      </c>
    </row>
    <row r="22" spans="1:4" ht="12.75">
      <c r="A22">
        <f t="shared" si="3"/>
        <v>1.6000000000000003</v>
      </c>
      <c r="B22" s="5">
        <f t="shared" si="0"/>
        <v>12.544000000000006</v>
      </c>
      <c r="C22" s="1">
        <f t="shared" si="1"/>
        <v>15.680000000000005</v>
      </c>
      <c r="D22" s="3">
        <f t="shared" si="2"/>
        <v>9.8</v>
      </c>
    </row>
    <row r="23" spans="1:4" ht="12.75">
      <c r="A23">
        <f t="shared" si="3"/>
        <v>1.7000000000000004</v>
      </c>
      <c r="B23" s="5">
        <f t="shared" si="0"/>
        <v>14.161000000000007</v>
      </c>
      <c r="C23" s="1">
        <f t="shared" si="1"/>
        <v>16.660000000000004</v>
      </c>
      <c r="D23" s="3">
        <f t="shared" si="2"/>
        <v>9.8</v>
      </c>
    </row>
    <row r="24" spans="1:4" ht="12.75">
      <c r="A24">
        <f t="shared" si="3"/>
        <v>1.8000000000000005</v>
      </c>
      <c r="B24" s="5">
        <f t="shared" si="0"/>
        <v>15.876000000000012</v>
      </c>
      <c r="C24" s="1">
        <f t="shared" si="1"/>
        <v>17.640000000000008</v>
      </c>
      <c r="D24" s="3">
        <f t="shared" si="2"/>
        <v>9.8</v>
      </c>
    </row>
    <row r="25" spans="1:4" ht="12.75">
      <c r="A25">
        <f t="shared" si="3"/>
        <v>1.9000000000000006</v>
      </c>
      <c r="B25" s="5">
        <f t="shared" si="0"/>
        <v>17.689000000000014</v>
      </c>
      <c r="C25" s="1">
        <f t="shared" si="1"/>
        <v>18.620000000000008</v>
      </c>
      <c r="D25" s="3">
        <f t="shared" si="2"/>
        <v>9.8</v>
      </c>
    </row>
    <row r="26" spans="1:4" ht="12.75">
      <c r="A26">
        <f t="shared" si="3"/>
        <v>2.0000000000000004</v>
      </c>
      <c r="B26" s="5">
        <f t="shared" si="0"/>
        <v>19.60000000000001</v>
      </c>
      <c r="C26" s="1">
        <f t="shared" si="1"/>
        <v>19.600000000000005</v>
      </c>
      <c r="D26" s="3">
        <f t="shared" si="2"/>
        <v>9.8</v>
      </c>
    </row>
    <row r="27" spans="1:4" ht="12.75">
      <c r="A27">
        <f t="shared" si="3"/>
        <v>2.1000000000000005</v>
      </c>
      <c r="B27" s="5">
        <f t="shared" si="0"/>
        <v>21.609000000000012</v>
      </c>
      <c r="C27" s="1">
        <f t="shared" si="1"/>
        <v>20.580000000000005</v>
      </c>
      <c r="D27" s="3">
        <f t="shared" si="2"/>
        <v>9.8</v>
      </c>
    </row>
    <row r="28" spans="1:4" ht="12.75">
      <c r="A28">
        <f t="shared" si="3"/>
        <v>2.2000000000000006</v>
      </c>
      <c r="B28" s="5">
        <f t="shared" si="0"/>
        <v>23.716000000000015</v>
      </c>
      <c r="C28" s="1">
        <f t="shared" si="1"/>
        <v>21.56000000000001</v>
      </c>
      <c r="D28" s="3">
        <f t="shared" si="2"/>
        <v>9.8</v>
      </c>
    </row>
    <row r="29" spans="1:4" ht="12.75">
      <c r="A29">
        <f t="shared" si="3"/>
        <v>2.3000000000000007</v>
      </c>
      <c r="B29" s="5">
        <f t="shared" si="0"/>
        <v>25.92100000000002</v>
      </c>
      <c r="C29" s="1">
        <f t="shared" si="1"/>
        <v>22.54000000000001</v>
      </c>
      <c r="D29" s="3">
        <f t="shared" si="2"/>
        <v>9.8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1"/>
  <sheetViews>
    <sheetView workbookViewId="0" topLeftCell="A4">
      <selection activeCell="H25" sqref="H25"/>
    </sheetView>
  </sheetViews>
  <sheetFormatPr defaultColWidth="11.421875" defaultRowHeight="12.75"/>
  <sheetData>
    <row r="4" spans="1:15" ht="12.75">
      <c r="A4" s="22" t="s">
        <v>13</v>
      </c>
      <c r="B4" s="22"/>
      <c r="D4" s="19" t="s">
        <v>14</v>
      </c>
      <c r="E4" s="20">
        <f>$J$4*0.001</f>
        <v>0.429</v>
      </c>
      <c r="F4" s="20" t="s">
        <v>15</v>
      </c>
      <c r="J4">
        <v>429</v>
      </c>
      <c r="K4" s="4"/>
      <c r="L4" s="22" t="s">
        <v>23</v>
      </c>
      <c r="M4" s="22"/>
      <c r="N4" s="22"/>
      <c r="O4" s="22"/>
    </row>
    <row r="5" spans="4:11" ht="12.75">
      <c r="D5" s="19" t="s">
        <v>16</v>
      </c>
      <c r="E5" s="20">
        <f>0.01*$J$5</f>
        <v>0.23</v>
      </c>
      <c r="F5" s="20" t="s">
        <v>8</v>
      </c>
      <c r="J5">
        <v>23</v>
      </c>
      <c r="K5" s="4"/>
    </row>
    <row r="6" spans="4:11" ht="15.75">
      <c r="D6" s="21" t="s">
        <v>22</v>
      </c>
      <c r="E6" s="20">
        <f>$J$6*0.1</f>
        <v>0</v>
      </c>
      <c r="F6" s="20" t="s">
        <v>17</v>
      </c>
      <c r="J6">
        <v>0</v>
      </c>
      <c r="K6" s="4"/>
    </row>
    <row r="8" spans="1:4" ht="12.75">
      <c r="A8" s="23" t="s">
        <v>18</v>
      </c>
      <c r="B8" s="23" t="s">
        <v>19</v>
      </c>
      <c r="C8" s="23" t="s">
        <v>20</v>
      </c>
      <c r="D8" s="23" t="s">
        <v>21</v>
      </c>
    </row>
    <row r="9" spans="1:4" ht="12.75">
      <c r="A9">
        <v>0</v>
      </c>
      <c r="B9" s="5">
        <f>$E$5*COS((6.28*A9/$E$4)+$E$6)</f>
        <v>0.23</v>
      </c>
      <c r="C9" s="1">
        <f>-$E$5*(6.28/$E$4)*SIN((6.28*A9/$E$4)+$E$6)</f>
        <v>0</v>
      </c>
      <c r="D9" s="3">
        <f>-((6.28/$E$4)^2)*B9</f>
        <v>-49.28701756673785</v>
      </c>
    </row>
    <row r="10" spans="1:4" ht="12.75">
      <c r="A10">
        <f>A9+0.01</f>
        <v>0.01</v>
      </c>
      <c r="B10" s="5">
        <f aca="true" t="shared" si="0" ref="B10:B41">$E$5*COS((6.28*A10/$E$4)+$E$6)</f>
        <v>0.2275400467223307</v>
      </c>
      <c r="C10" s="1">
        <f aca="true" t="shared" si="1" ref="C10:C41">-$E$5*(6.28/$E$4)*SIN((6.28*A10/$E$4)+$E$6)</f>
        <v>-0.4911117636135472</v>
      </c>
      <c r="D10" s="3">
        <f aca="true" t="shared" si="2" ref="D10:D41">-((6.28/$E$4)^2)*B10</f>
        <v>-48.759870782347235</v>
      </c>
    </row>
    <row r="11" spans="1:4" ht="12.75">
      <c r="A11">
        <f aca="true" t="shared" si="3" ref="A11:A41">A10+0.01</f>
        <v>0.02</v>
      </c>
      <c r="B11" s="5">
        <f t="shared" si="0"/>
        <v>0.22021280749913422</v>
      </c>
      <c r="C11" s="1">
        <f t="shared" si="1"/>
        <v>-0.9717182055522848</v>
      </c>
      <c r="D11" s="3">
        <f t="shared" si="2"/>
        <v>-47.18970657230647</v>
      </c>
    </row>
    <row r="12" spans="1:4" ht="12.75">
      <c r="A12">
        <f t="shared" si="3"/>
        <v>0.03</v>
      </c>
      <c r="B12" s="5">
        <f t="shared" si="0"/>
        <v>0.2081750185577442</v>
      </c>
      <c r="C12" s="1">
        <f t="shared" si="1"/>
        <v>-1.431538722406507</v>
      </c>
      <c r="D12" s="3">
        <f t="shared" si="2"/>
        <v>-44.61011215918051</v>
      </c>
    </row>
    <row r="13" spans="1:4" ht="12.75">
      <c r="A13">
        <f t="shared" si="3"/>
        <v>0.04</v>
      </c>
      <c r="B13" s="5">
        <f t="shared" si="0"/>
        <v>0.19168417901435425</v>
      </c>
      <c r="C13" s="1">
        <f t="shared" si="1"/>
        <v>-1.8607373403712124</v>
      </c>
      <c r="D13" s="3">
        <f t="shared" si="2"/>
        <v>-41.07626738411392</v>
      </c>
    </row>
    <row r="14" spans="1:4" ht="12.75">
      <c r="A14">
        <f t="shared" si="3"/>
        <v>0.05</v>
      </c>
      <c r="B14" s="5">
        <f t="shared" si="0"/>
        <v>0.17109304273667117</v>
      </c>
      <c r="C14" s="1">
        <f t="shared" si="1"/>
        <v>-2.2501331155591546</v>
      </c>
      <c r="D14" s="3">
        <f t="shared" si="2"/>
        <v>-36.66376436047366</v>
      </c>
    </row>
    <row r="15" spans="1:4" ht="12.75">
      <c r="A15">
        <f t="shared" si="3"/>
        <v>0.060000000000000005</v>
      </c>
      <c r="B15" s="5">
        <f t="shared" si="0"/>
        <v>0.1468420726218882</v>
      </c>
      <c r="C15" s="1">
        <f t="shared" si="1"/>
        <v>-2.591396522635687</v>
      </c>
      <c r="D15" s="3">
        <f t="shared" si="2"/>
        <v>-31.466990490657384</v>
      </c>
    </row>
    <row r="16" spans="1:4" ht="12.75">
      <c r="A16">
        <f t="shared" si="3"/>
        <v>0.07</v>
      </c>
      <c r="B16" s="5">
        <f t="shared" si="0"/>
        <v>0.11945001869974893</v>
      </c>
      <c r="C16" s="1">
        <f t="shared" si="1"/>
        <v>-2.877227630846146</v>
      </c>
      <c r="D16" s="3">
        <f t="shared" si="2"/>
        <v>-25.597109434789957</v>
      </c>
    </row>
    <row r="17" spans="1:4" ht="12.75">
      <c r="A17">
        <f t="shared" si="3"/>
        <v>0.08</v>
      </c>
      <c r="B17" s="5">
        <f t="shared" si="0"/>
        <v>0.08950282160353919</v>
      </c>
      <c r="C17" s="1">
        <f t="shared" si="1"/>
        <v>-3.101512256090512</v>
      </c>
      <c r="D17" s="3">
        <f t="shared" si="2"/>
        <v>-19.179683220201042</v>
      </c>
    </row>
    <row r="18" spans="1:4" ht="12.75">
      <c r="A18">
        <f t="shared" si="3"/>
        <v>0.09</v>
      </c>
      <c r="B18" s="5">
        <f t="shared" si="0"/>
        <v>0.05764107877372707</v>
      </c>
      <c r="C18" s="1">
        <f t="shared" si="1"/>
        <v>-3.2594527488122575</v>
      </c>
      <c r="D18" s="3">
        <f t="shared" si="2"/>
        <v>-12.351986356897418</v>
      </c>
    </row>
    <row r="19" spans="1:4" ht="12.75">
      <c r="A19">
        <f t="shared" si="3"/>
        <v>0.09999999999999999</v>
      </c>
      <c r="B19" s="5">
        <f t="shared" si="0"/>
        <v>0.02454634150341211</v>
      </c>
      <c r="C19" s="1">
        <f t="shared" si="1"/>
        <v>-3.3476706200309687</v>
      </c>
      <c r="D19" s="3">
        <f t="shared" si="2"/>
        <v>-5.260069412512257</v>
      </c>
    </row>
    <row r="20" spans="1:4" ht="12.75">
      <c r="A20">
        <f t="shared" si="3"/>
        <v>0.10999999999999999</v>
      </c>
      <c r="B20" s="5">
        <f t="shared" si="0"/>
        <v>-0.00907346405591253</v>
      </c>
      <c r="C20" s="1">
        <f t="shared" si="1"/>
        <v>-3.3642788102557457</v>
      </c>
      <c r="D20" s="3">
        <f t="shared" si="2"/>
        <v>1.9443651404996753</v>
      </c>
    </row>
    <row r="21" spans="1:4" ht="12.75">
      <c r="A21">
        <f t="shared" si="3"/>
        <v>0.11999999999999998</v>
      </c>
      <c r="B21" s="5">
        <f t="shared" si="0"/>
        <v>-0.04249918007050533</v>
      </c>
      <c r="C21" s="1">
        <f t="shared" si="1"/>
        <v>-3.3089220553824177</v>
      </c>
      <c r="D21" s="3">
        <f t="shared" si="2"/>
        <v>9.107207976986745</v>
      </c>
    </row>
    <row r="22" spans="1:4" ht="12.75">
      <c r="A22">
        <f t="shared" si="3"/>
        <v>0.12999999999999998</v>
      </c>
      <c r="B22" s="5">
        <f t="shared" si="0"/>
        <v>-0.07501580045629205</v>
      </c>
      <c r="C22" s="1">
        <f t="shared" si="1"/>
        <v>-3.182784486111784</v>
      </c>
      <c r="D22" s="3">
        <f t="shared" si="2"/>
        <v>16.075239455965946</v>
      </c>
    </row>
    <row r="23" spans="1:4" ht="12.75">
      <c r="A23">
        <f t="shared" si="3"/>
        <v>0.13999999999999999</v>
      </c>
      <c r="B23" s="5">
        <f t="shared" si="0"/>
        <v>-0.1059277655011272</v>
      </c>
      <c r="C23" s="1">
        <f t="shared" si="1"/>
        <v>-2.988564298330491</v>
      </c>
      <c r="D23" s="3">
        <f t="shared" si="2"/>
        <v>22.699407126344973</v>
      </c>
    </row>
    <row r="24" spans="1:4" ht="12.75">
      <c r="A24">
        <f t="shared" si="3"/>
        <v>0.15</v>
      </c>
      <c r="B24" s="5">
        <f t="shared" si="0"/>
        <v>-0.13457384051169544</v>
      </c>
      <c r="C24" s="1">
        <f t="shared" si="1"/>
        <v>-2.7304160362778633</v>
      </c>
      <c r="D24" s="3">
        <f t="shared" si="2"/>
        <v>28.838014092710047</v>
      </c>
    </row>
    <row r="25" spans="1:4" ht="12.75">
      <c r="A25">
        <f t="shared" si="3"/>
        <v>0.16</v>
      </c>
      <c r="B25" s="5">
        <f t="shared" si="0"/>
        <v>-0.1603412602174351</v>
      </c>
      <c r="C25" s="1">
        <f t="shared" si="1"/>
        <v>-2.4138617231135604</v>
      </c>
      <c r="D25" s="3">
        <f t="shared" si="2"/>
        <v>34.35975003917221</v>
      </c>
    </row>
    <row r="26" spans="1:4" ht="12.75">
      <c r="A26">
        <f t="shared" si="3"/>
        <v>0.17</v>
      </c>
      <c r="B26" s="5">
        <f t="shared" si="0"/>
        <v>-0.18267883636997903</v>
      </c>
      <c r="C26" s="1">
        <f t="shared" si="1"/>
        <v>-2.0456727398830523</v>
      </c>
      <c r="D26" s="3">
        <f t="shared" si="2"/>
        <v>39.1465000749495</v>
      </c>
    </row>
    <row r="27" spans="1:4" ht="12.75">
      <c r="A27">
        <f t="shared" si="3"/>
        <v>0.18000000000000002</v>
      </c>
      <c r="B27" s="5">
        <f t="shared" si="0"/>
        <v>-0.20110874815479124</v>
      </c>
      <c r="C27" s="1">
        <f t="shared" si="1"/>
        <v>-1.6337249795959001</v>
      </c>
      <c r="D27" s="3">
        <f t="shared" si="2"/>
        <v>43.09587131795589</v>
      </c>
    </row>
    <row r="28" spans="1:4" ht="12.75">
      <c r="A28">
        <f t="shared" si="3"/>
        <v>0.19000000000000003</v>
      </c>
      <c r="B28" s="5">
        <f t="shared" si="0"/>
        <v>-0.21523676320750482</v>
      </c>
      <c r="C28" s="1">
        <f t="shared" si="1"/>
        <v>-1.1868303748012063</v>
      </c>
      <c r="D28" s="3">
        <f t="shared" si="2"/>
        <v>46.12338317050472</v>
      </c>
    </row>
    <row r="29" spans="1:4" ht="12.75">
      <c r="A29">
        <f t="shared" si="3"/>
        <v>0.20000000000000004</v>
      </c>
      <c r="B29" s="5">
        <f t="shared" si="0"/>
        <v>-0.22476067059824237</v>
      </c>
      <c r="C29" s="1">
        <f t="shared" si="1"/>
        <v>-0.7145484024366885</v>
      </c>
      <c r="D29" s="3">
        <f t="shared" si="2"/>
        <v>48.1642744351624</v>
      </c>
    </row>
    <row r="30" spans="1:4" ht="12.75">
      <c r="A30">
        <f t="shared" si="3"/>
        <v>0.21000000000000005</v>
      </c>
      <c r="B30" s="5">
        <f t="shared" si="0"/>
        <v>-0.22947674539481214</v>
      </c>
      <c r="C30" s="1">
        <f t="shared" si="1"/>
        <v>-0.22698159803193158</v>
      </c>
      <c r="D30" s="3">
        <f t="shared" si="2"/>
        <v>49.17488861492146</v>
      </c>
    </row>
    <row r="31" spans="1:4" ht="12.75">
      <c r="A31">
        <f t="shared" si="3"/>
        <v>0.22000000000000006</v>
      </c>
      <c r="B31" s="5">
        <f t="shared" si="0"/>
        <v>-0.22928410652196576</v>
      </c>
      <c r="C31" s="1">
        <f t="shared" si="1"/>
        <v>0.26544054659933936</v>
      </c>
      <c r="D31" s="3">
        <f t="shared" si="2"/>
        <v>49.13360776487791</v>
      </c>
    </row>
    <row r="32" spans="1:4" ht="12.75">
      <c r="A32">
        <f t="shared" si="3"/>
        <v>0.23000000000000007</v>
      </c>
      <c r="B32" s="5">
        <f t="shared" si="0"/>
        <v>-0.22418687469819598</v>
      </c>
      <c r="C32" s="1">
        <f t="shared" si="1"/>
        <v>0.7521846795555388</v>
      </c>
      <c r="D32" s="3">
        <f t="shared" si="2"/>
        <v>48.04131491948714</v>
      </c>
    </row>
    <row r="33" spans="1:4" ht="12.75">
      <c r="A33">
        <f t="shared" si="3"/>
        <v>0.24000000000000007</v>
      </c>
      <c r="B33" s="5">
        <f t="shared" si="0"/>
        <v>-0.2142940842898674</v>
      </c>
      <c r="C33" s="1">
        <f t="shared" si="1"/>
        <v>1.2228389067040386</v>
      </c>
      <c r="D33" s="3">
        <f t="shared" si="2"/>
        <v>45.9213752036639</v>
      </c>
    </row>
    <row r="34" spans="1:4" ht="12.75">
      <c r="A34">
        <f t="shared" si="3"/>
        <v>0.25000000000000006</v>
      </c>
      <c r="B34" s="5">
        <f t="shared" si="0"/>
        <v>-0.1998173509681997</v>
      </c>
      <c r="C34" s="1">
        <f t="shared" si="1"/>
        <v>1.6673355114472503</v>
      </c>
      <c r="D34" s="3">
        <f t="shared" si="2"/>
        <v>42.81913603177687</v>
      </c>
    </row>
    <row r="35" spans="1:4" ht="12.75">
      <c r="A35">
        <f t="shared" si="3"/>
        <v>0.26000000000000006</v>
      </c>
      <c r="B35" s="5">
        <f t="shared" si="0"/>
        <v>-0.18106634506001526</v>
      </c>
      <c r="C35" s="1">
        <f t="shared" si="1"/>
        <v>2.076166312222122</v>
      </c>
      <c r="D35" s="3">
        <f t="shared" si="2"/>
        <v>38.80095708573039</v>
      </c>
    </row>
    <row r="36" spans="1:4" ht="12.75">
      <c r="A36">
        <f t="shared" si="3"/>
        <v>0.2700000000000001</v>
      </c>
      <c r="B36" s="5">
        <f t="shared" si="0"/>
        <v>-0.15844216742134393</v>
      </c>
      <c r="C36" s="1">
        <f t="shared" si="1"/>
        <v>2.4405860510427564</v>
      </c>
      <c r="D36" s="3">
        <f t="shared" si="2"/>
        <v>33.952790821773036</v>
      </c>
    </row>
    <row r="37" spans="1:4" ht="12.75">
      <c r="A37">
        <f t="shared" si="3"/>
        <v>0.2800000000000001</v>
      </c>
      <c r="B37" s="5">
        <f t="shared" si="0"/>
        <v>-0.1324287695298973</v>
      </c>
      <c r="C37" s="1">
        <f t="shared" si="1"/>
        <v>2.7527994624225496</v>
      </c>
      <c r="D37" s="3">
        <f t="shared" si="2"/>
        <v>28.378343870267503</v>
      </c>
    </row>
    <row r="38" spans="1:4" ht="12.75">
      <c r="A38">
        <f t="shared" si="3"/>
        <v>0.2900000000000001</v>
      </c>
      <c r="B38" s="5">
        <f t="shared" si="0"/>
        <v>-0.10358260132833952</v>
      </c>
      <c r="C38" s="1">
        <f t="shared" si="1"/>
        <v>3.006128021103624</v>
      </c>
      <c r="D38" s="3">
        <f t="shared" si="2"/>
        <v>22.196858657731624</v>
      </c>
    </row>
    <row r="39" spans="1:4" ht="12.75">
      <c r="A39">
        <f t="shared" si="3"/>
        <v>0.3000000000000001</v>
      </c>
      <c r="B39" s="5">
        <f t="shared" si="0"/>
        <v>-0.07252070826028449</v>
      </c>
      <c r="C39" s="1">
        <f t="shared" si="1"/>
        <v>3.1951528017098525</v>
      </c>
      <c r="D39" s="3">
        <f t="shared" si="2"/>
        <v>15.540562704247446</v>
      </c>
    </row>
    <row r="40" spans="1:4" ht="12.75">
      <c r="A40">
        <f t="shared" si="3"/>
        <v>0.3100000000000001</v>
      </c>
      <c r="B40" s="5">
        <f t="shared" si="0"/>
        <v>-0.039907532114109766</v>
      </c>
      <c r="C40" s="1">
        <f t="shared" si="1"/>
        <v>3.3158303944272065</v>
      </c>
      <c r="D40" s="3">
        <f t="shared" si="2"/>
        <v>8.551840158057752</v>
      </c>
    </row>
    <row r="41" spans="1:4" ht="12.75">
      <c r="A41">
        <f t="shared" si="3"/>
        <v>0.3200000000000001</v>
      </c>
      <c r="B41" s="5">
        <f t="shared" si="0"/>
        <v>-0.006440698016388979</v>
      </c>
      <c r="C41" s="1">
        <f t="shared" si="1"/>
        <v>3.365579397170937</v>
      </c>
      <c r="D41" s="3">
        <f t="shared" si="2"/>
        <v>1.3801860707644227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2007-11-19T08:48:40Z</dcterms:created>
  <dcterms:modified xsi:type="dcterms:W3CDTF">2007-11-19T13:30:31Z</dcterms:modified>
  <cp:category/>
  <cp:version/>
  <cp:contentType/>
  <cp:contentStatus/>
</cp:coreProperties>
</file>