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390" windowHeight="3285" activeTab="1"/>
  </bookViews>
  <sheets>
    <sheet name="trajectoires(air et vide)" sheetId="1" r:id="rId1"/>
    <sheet name="vx vy (air et vide)" sheetId="2" r:id="rId2"/>
    <sheet name="v (air et vide)" sheetId="3" r:id="rId3"/>
    <sheet name="ax (air et vide)" sheetId="4" r:id="rId4"/>
    <sheet name="ay (air et vide)" sheetId="5" r:id="rId5"/>
  </sheets>
  <definedNames/>
  <calcPr fullCalcOnLoad="1"/>
</workbook>
</file>

<file path=xl/sharedStrings.xml><?xml version="1.0" encoding="utf-8"?>
<sst xmlns="http://schemas.openxmlformats.org/spreadsheetml/2006/main" count="55" uniqueCount="55">
  <si>
    <t>masse (g)</t>
  </si>
  <si>
    <t>diam, D(mm)</t>
  </si>
  <si>
    <t>coeff,k(SI)</t>
  </si>
  <si>
    <t>balle golf</t>
  </si>
  <si>
    <t>balle tennis</t>
  </si>
  <si>
    <t>sélectionner</t>
  </si>
  <si>
    <t>les paramètres</t>
  </si>
  <si>
    <t>m(g)=</t>
  </si>
  <si>
    <t>D(mm)=</t>
  </si>
  <si>
    <t>kg</t>
  </si>
  <si>
    <t>m</t>
  </si>
  <si>
    <t>k(SI)=</t>
  </si>
  <si>
    <t>g(m,s-2)=</t>
  </si>
  <si>
    <t>volume=</t>
  </si>
  <si>
    <t>m3</t>
  </si>
  <si>
    <t>section=</t>
  </si>
  <si>
    <t>m2</t>
  </si>
  <si>
    <t>calcul de B=</t>
  </si>
  <si>
    <t>Calcul de A=</t>
  </si>
  <si>
    <t>X0(m)</t>
  </si>
  <si>
    <t>Y0(m)</t>
  </si>
  <si>
    <t>V0 (m/s)</t>
  </si>
  <si>
    <t>V0x</t>
  </si>
  <si>
    <t>V0y</t>
  </si>
  <si>
    <t>Pas Dt(s)</t>
  </si>
  <si>
    <t>Date t(s)</t>
  </si>
  <si>
    <t>dY/dt</t>
  </si>
  <si>
    <t xml:space="preserve">dX/dt </t>
  </si>
  <si>
    <r>
      <t>ro</t>
    </r>
    <r>
      <rPr>
        <sz val="10"/>
        <rFont val="Arial"/>
        <family val="0"/>
      </rPr>
      <t>(g,L-1)=</t>
    </r>
  </si>
  <si>
    <t>sélectionner la masse volumique de l'air et la valeur du champ de pesanteur:</t>
  </si>
  <si>
    <t>balle de foot</t>
  </si>
  <si>
    <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X/dt</t>
    </r>
    <r>
      <rPr>
        <b/>
        <vertAlign val="superscript"/>
        <sz val="10"/>
        <rFont val="Arial"/>
        <family val="2"/>
      </rPr>
      <t>2</t>
    </r>
  </si>
  <si>
    <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Y/dt</t>
    </r>
    <r>
      <rPr>
        <b/>
        <vertAlign val="superscript"/>
        <sz val="10"/>
        <rFont val="Arial"/>
        <family val="2"/>
      </rPr>
      <t>2</t>
    </r>
  </si>
  <si>
    <r>
      <t>a</t>
    </r>
    <r>
      <rPr>
        <b/>
        <i/>
        <sz val="10"/>
        <rFont val="Arial"/>
        <family val="2"/>
      </rPr>
      <t>(deg)</t>
    </r>
  </si>
  <si>
    <t>v(m/s)</t>
  </si>
  <si>
    <t>Précisez les conditions initiales (à t=0)</t>
  </si>
  <si>
    <t>ping-pong</t>
  </si>
  <si>
    <r>
      <t>X</t>
    </r>
    <r>
      <rPr>
        <b/>
        <vertAlign val="subscript"/>
        <sz val="10"/>
        <rFont val="Arial"/>
        <family val="2"/>
      </rPr>
      <t>G</t>
    </r>
  </si>
  <si>
    <r>
      <t>Y</t>
    </r>
    <r>
      <rPr>
        <b/>
        <vertAlign val="subscript"/>
        <sz val="10"/>
        <rFont val="Arial"/>
        <family val="2"/>
      </rPr>
      <t>G</t>
    </r>
  </si>
  <si>
    <t>xG</t>
  </si>
  <si>
    <t>yG</t>
  </si>
  <si>
    <t>d2x/dt2</t>
  </si>
  <si>
    <t>d2y/dt2</t>
  </si>
  <si>
    <t>dy/dt</t>
  </si>
  <si>
    <t>v</t>
  </si>
  <si>
    <t>dx/dt</t>
  </si>
  <si>
    <t>mouvement du projectile dans l'air</t>
  </si>
  <si>
    <t>mouvement du projectile dans le vide</t>
  </si>
  <si>
    <t xml:space="preserve">                  réglage du pas</t>
  </si>
  <si>
    <t>paramètres du projectile</t>
  </si>
  <si>
    <t>Comparaison mouvement dans le vide et dans l'air (avec frott,fluide) pour divers projectiles</t>
  </si>
  <si>
    <t xml:space="preserve">sont seulement utiles pour l'étude du mouvement </t>
  </si>
  <si>
    <t>dans l'air!</t>
  </si>
  <si>
    <r>
      <t>Les paramètres: masse,diamètre,coef k,</t>
    </r>
    <r>
      <rPr>
        <sz val="10"/>
        <color indexed="10"/>
        <rFont val="Symbol"/>
        <family val="1"/>
      </rPr>
      <t>r0</t>
    </r>
  </si>
  <si>
    <t>P Baudoux 2006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</si>
</sst>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00"/>
    <numFmt numFmtId="174" formatCode="0.0000000"/>
    <numFmt numFmtId="175" formatCode="0.0"/>
    <numFmt numFmtId="176" formatCode="0.0E+00"/>
    <numFmt numFmtId="177" formatCode="0.000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b/>
      <vertAlign val="superscript"/>
      <sz val="10"/>
      <name val="Arial"/>
      <family val="2"/>
    </font>
    <font>
      <b/>
      <i/>
      <sz val="10"/>
      <name val="Symbol"/>
      <family val="1"/>
    </font>
    <font>
      <sz val="10"/>
      <color indexed="10"/>
      <name val="Arial"/>
      <family val="0"/>
    </font>
    <font>
      <sz val="9.5"/>
      <name val="Arial"/>
      <family val="0"/>
    </font>
    <font>
      <sz val="11.25"/>
      <name val="Arial"/>
      <family val="0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4.25"/>
      <color indexed="12"/>
      <name val="Arial"/>
      <family val="2"/>
    </font>
    <font>
      <sz val="14.25"/>
      <name val="Arial"/>
      <family val="0"/>
    </font>
    <font>
      <sz val="14.25"/>
      <color indexed="33"/>
      <name val="Arial"/>
      <family val="2"/>
    </font>
    <font>
      <b/>
      <sz val="14.25"/>
      <name val="Arial"/>
      <family val="0"/>
    </font>
    <font>
      <sz val="10"/>
      <color indexed="10"/>
      <name val="Symbol"/>
      <family val="1"/>
    </font>
    <font>
      <b/>
      <sz val="11.2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2" fontId="0" fillId="5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2" fontId="0" fillId="3" borderId="0" xfId="0" applyNumberFormat="1" applyFill="1" applyAlignment="1">
      <alignment/>
    </xf>
    <xf numFmtId="0" fontId="1" fillId="4" borderId="0" xfId="0" applyFont="1" applyFill="1" applyAlignment="1">
      <alignment horizontal="center"/>
    </xf>
    <xf numFmtId="2" fontId="0" fillId="4" borderId="0" xfId="0" applyNumberFormat="1" applyFill="1" applyAlignment="1">
      <alignment/>
    </xf>
    <xf numFmtId="0" fontId="3" fillId="6" borderId="1" xfId="0" applyFont="1" applyFill="1" applyBorder="1" applyAlignment="1">
      <alignment/>
    </xf>
    <xf numFmtId="2" fontId="0" fillId="6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73" fontId="1" fillId="3" borderId="1" xfId="0" applyNumberFormat="1" applyFont="1" applyFill="1" applyBorder="1" applyAlignment="1">
      <alignment horizontal="center"/>
    </xf>
    <xf numFmtId="172" fontId="0" fillId="3" borderId="1" xfId="0" applyNumberFormat="1" applyFill="1" applyBorder="1" applyAlignment="1">
      <alignment/>
    </xf>
    <xf numFmtId="173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172" fontId="0" fillId="4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72" fontId="0" fillId="2" borderId="1" xfId="0" applyNumberForma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172" fontId="0" fillId="5" borderId="1" xfId="0" applyNumberForma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72" fontId="0" fillId="7" borderId="1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8" borderId="1" xfId="0" applyFont="1" applyFill="1" applyBorder="1" applyAlignment="1">
      <alignment/>
    </xf>
    <xf numFmtId="0" fontId="1" fillId="9" borderId="1" xfId="0" applyFont="1" applyFill="1" applyBorder="1" applyAlignment="1">
      <alignment horizontal="center"/>
    </xf>
    <xf numFmtId="173" fontId="1" fillId="3" borderId="2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1" fontId="0" fillId="5" borderId="0" xfId="0" applyNumberFormat="1" applyFill="1" applyAlignment="1">
      <alignment/>
    </xf>
    <xf numFmtId="17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10" borderId="0" xfId="0" applyFill="1" applyAlignment="1">
      <alignment/>
    </xf>
    <xf numFmtId="0" fontId="0" fillId="9" borderId="1" xfId="0" applyFill="1" applyBorder="1" applyAlignment="1">
      <alignment/>
    </xf>
    <xf numFmtId="0" fontId="0" fillId="9" borderId="0" xfId="0" applyFill="1" applyAlignment="1">
      <alignment/>
    </xf>
    <xf numFmtId="0" fontId="3" fillId="9" borderId="1" xfId="0" applyFont="1" applyFill="1" applyBorder="1" applyAlignment="1">
      <alignment/>
    </xf>
    <xf numFmtId="2" fontId="0" fillId="9" borderId="1" xfId="0" applyNumberFormat="1" applyFill="1" applyBorder="1" applyAlignment="1">
      <alignment/>
    </xf>
    <xf numFmtId="0" fontId="2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72" fontId="0" fillId="9" borderId="1" xfId="0" applyNumberFormat="1" applyFill="1" applyBorder="1" applyAlignment="1">
      <alignment/>
    </xf>
    <xf numFmtId="173" fontId="1" fillId="9" borderId="1" xfId="0" applyNumberFormat="1" applyFont="1" applyFill="1" applyBorder="1" applyAlignment="1">
      <alignment horizontal="center"/>
    </xf>
    <xf numFmtId="173" fontId="0" fillId="9" borderId="1" xfId="0" applyNumberFormat="1" applyFill="1" applyBorder="1" applyAlignment="1">
      <alignment/>
    </xf>
    <xf numFmtId="0" fontId="6" fillId="9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left"/>
    </xf>
    <xf numFmtId="174" fontId="0" fillId="9" borderId="1" xfId="0" applyNumberFormat="1" applyFill="1" applyBorder="1" applyAlignment="1">
      <alignment/>
    </xf>
    <xf numFmtId="0" fontId="6" fillId="8" borderId="3" xfId="0" applyFont="1" applyFill="1" applyBorder="1" applyAlignment="1">
      <alignment/>
    </xf>
    <xf numFmtId="0" fontId="0" fillId="8" borderId="4" xfId="0" applyFont="1" applyFill="1" applyBorder="1" applyAlignment="1">
      <alignment/>
    </xf>
    <xf numFmtId="0" fontId="0" fillId="8" borderId="5" xfId="0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7" xfId="0" applyFill="1" applyBorder="1" applyAlignment="1">
      <alignment/>
    </xf>
    <xf numFmtId="0" fontId="6" fillId="8" borderId="8" xfId="0" applyFont="1" applyFill="1" applyBorder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173" fontId="0" fillId="0" borderId="0" xfId="0" applyNumberFormat="1" applyAlignment="1">
      <alignment/>
    </xf>
    <xf numFmtId="0" fontId="2" fillId="11" borderId="0" xfId="0" applyFont="1" applyFill="1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>
      <alignment/>
    </xf>
    <xf numFmtId="0" fontId="0" fillId="7" borderId="1" xfId="0" applyFill="1" applyBorder="1" applyAlignment="1">
      <alignment/>
    </xf>
    <xf numFmtId="0" fontId="1" fillId="7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283"/>
          <c:w val="0.9215"/>
          <c:h val="0.561"/>
        </c:manualLayout>
      </c:layout>
      <c:scatterChart>
        <c:scatterStyle val="smooth"/>
        <c:varyColors val="0"/>
        <c:ser>
          <c:idx val="0"/>
          <c:order val="0"/>
          <c:tx>
            <c:v>Trajectoire dans vide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'trajectoires(air et vide)'!$N$18:$N$100</c:f>
              <c:numCache>
                <c:ptCount val="83"/>
                <c:pt idx="0">
                  <c:v>0</c:v>
                </c:pt>
                <c:pt idx="1">
                  <c:v>0.19104805029759447</c:v>
                </c:pt>
                <c:pt idx="2">
                  <c:v>0.38209610059518895</c:v>
                </c:pt>
                <c:pt idx="3">
                  <c:v>0.5731441508927835</c:v>
                </c:pt>
                <c:pt idx="4">
                  <c:v>0.7641922011903779</c:v>
                </c:pt>
                <c:pt idx="5">
                  <c:v>0.9552402514879723</c:v>
                </c:pt>
                <c:pt idx="6">
                  <c:v>1.1462883017855667</c:v>
                </c:pt>
                <c:pt idx="7">
                  <c:v>1.3373363520831612</c:v>
                </c:pt>
                <c:pt idx="8">
                  <c:v>1.5283844023807556</c:v>
                </c:pt>
                <c:pt idx="9">
                  <c:v>1.71943245267835</c:v>
                </c:pt>
                <c:pt idx="10">
                  <c:v>1.9104805029759444</c:v>
                </c:pt>
                <c:pt idx="11">
                  <c:v>2.101528553273539</c:v>
                </c:pt>
                <c:pt idx="12">
                  <c:v>2.2925766035711335</c:v>
                </c:pt>
                <c:pt idx="13">
                  <c:v>2.483624653868728</c:v>
                </c:pt>
                <c:pt idx="14">
                  <c:v>2.6746727041663223</c:v>
                </c:pt>
                <c:pt idx="15">
                  <c:v>2.8657207544639167</c:v>
                </c:pt>
                <c:pt idx="16">
                  <c:v>3.056768804761511</c:v>
                </c:pt>
                <c:pt idx="17">
                  <c:v>3.2478168550591056</c:v>
                </c:pt>
                <c:pt idx="18">
                  <c:v>3.4388649053567</c:v>
                </c:pt>
                <c:pt idx="19">
                  <c:v>3.6299129556542944</c:v>
                </c:pt>
                <c:pt idx="20">
                  <c:v>3.820961005951889</c:v>
                </c:pt>
                <c:pt idx="21">
                  <c:v>4.012009056249483</c:v>
                </c:pt>
                <c:pt idx="22">
                  <c:v>4.203057106547078</c:v>
                </c:pt>
                <c:pt idx="23">
                  <c:v>4.394105156844673</c:v>
                </c:pt>
                <c:pt idx="24">
                  <c:v>4.585153207142268</c:v>
                </c:pt>
                <c:pt idx="25">
                  <c:v>4.776201257439863</c:v>
                </c:pt>
                <c:pt idx="26">
                  <c:v>4.9672493077374575</c:v>
                </c:pt>
                <c:pt idx="27">
                  <c:v>5.158297358035052</c:v>
                </c:pt>
                <c:pt idx="28">
                  <c:v>5.349345408332647</c:v>
                </c:pt>
                <c:pt idx="29">
                  <c:v>5.540393458630242</c:v>
                </c:pt>
                <c:pt idx="30">
                  <c:v>5.731441508927837</c:v>
                </c:pt>
                <c:pt idx="31">
                  <c:v>5.922489559225432</c:v>
                </c:pt>
                <c:pt idx="32">
                  <c:v>6.113537609523027</c:v>
                </c:pt>
                <c:pt idx="33">
                  <c:v>6.304585659820622</c:v>
                </c:pt>
                <c:pt idx="34">
                  <c:v>6.495633710118216</c:v>
                </c:pt>
                <c:pt idx="35">
                  <c:v>6.686681760415811</c:v>
                </c:pt>
                <c:pt idx="36">
                  <c:v>6.877729810713406</c:v>
                </c:pt>
                <c:pt idx="37">
                  <c:v>7.068777861011001</c:v>
                </c:pt>
                <c:pt idx="38">
                  <c:v>7.259825911308596</c:v>
                </c:pt>
                <c:pt idx="39">
                  <c:v>7.450873961606191</c:v>
                </c:pt>
                <c:pt idx="40">
                  <c:v>7.641922011903786</c:v>
                </c:pt>
                <c:pt idx="41">
                  <c:v>7.8329700622013805</c:v>
                </c:pt>
                <c:pt idx="42">
                  <c:v>8.024018112498975</c:v>
                </c:pt>
                <c:pt idx="43">
                  <c:v>8.21506616279657</c:v>
                </c:pt>
                <c:pt idx="44">
                  <c:v>8.406114213094163</c:v>
                </c:pt>
                <c:pt idx="45">
                  <c:v>8.597162263391757</c:v>
                </c:pt>
                <c:pt idx="46">
                  <c:v>8.788210313689351</c:v>
                </c:pt>
                <c:pt idx="47">
                  <c:v>8.979258363986945</c:v>
                </c:pt>
                <c:pt idx="48">
                  <c:v>9.17030641428454</c:v>
                </c:pt>
                <c:pt idx="49">
                  <c:v>9.361354464582133</c:v>
                </c:pt>
                <c:pt idx="50">
                  <c:v>9.552402514879727</c:v>
                </c:pt>
                <c:pt idx="51">
                  <c:v>9.743450565177321</c:v>
                </c:pt>
                <c:pt idx="52">
                  <c:v>9.934498615474915</c:v>
                </c:pt>
                <c:pt idx="53">
                  <c:v>10.125546665772509</c:v>
                </c:pt>
                <c:pt idx="54">
                  <c:v>10.316594716070103</c:v>
                </c:pt>
                <c:pt idx="55">
                  <c:v>10.507642766367697</c:v>
                </c:pt>
                <c:pt idx="56">
                  <c:v>10.698690816665291</c:v>
                </c:pt>
                <c:pt idx="57">
                  <c:v>10.889738866962885</c:v>
                </c:pt>
                <c:pt idx="58">
                  <c:v>11.080786917260479</c:v>
                </c:pt>
                <c:pt idx="59">
                  <c:v>11.271834967558073</c:v>
                </c:pt>
                <c:pt idx="60">
                  <c:v>11.462883017855667</c:v>
                </c:pt>
                <c:pt idx="61">
                  <c:v>11.65393106815326</c:v>
                </c:pt>
                <c:pt idx="62">
                  <c:v>11.844979118450855</c:v>
                </c:pt>
                <c:pt idx="63">
                  <c:v>12.036027168748449</c:v>
                </c:pt>
                <c:pt idx="64">
                  <c:v>12.227075219046043</c:v>
                </c:pt>
                <c:pt idx="65">
                  <c:v>12.418123269343637</c:v>
                </c:pt>
                <c:pt idx="66">
                  <c:v>12.60917131964123</c:v>
                </c:pt>
                <c:pt idx="67">
                  <c:v>12.800219369938825</c:v>
                </c:pt>
                <c:pt idx="68">
                  <c:v>12.991267420236419</c:v>
                </c:pt>
                <c:pt idx="69">
                  <c:v>13.182315470534013</c:v>
                </c:pt>
                <c:pt idx="70">
                  <c:v>13.373363520831607</c:v>
                </c:pt>
                <c:pt idx="71">
                  <c:v>13.5644115711292</c:v>
                </c:pt>
                <c:pt idx="72">
                  <c:v>13.755459621426795</c:v>
                </c:pt>
                <c:pt idx="73">
                  <c:v>13.946507671724389</c:v>
                </c:pt>
                <c:pt idx="74">
                  <c:v>14.137555722021983</c:v>
                </c:pt>
                <c:pt idx="75">
                  <c:v>14.328603772319576</c:v>
                </c:pt>
                <c:pt idx="76">
                  <c:v>14.51965182261717</c:v>
                </c:pt>
                <c:pt idx="77">
                  <c:v>14.710699872914764</c:v>
                </c:pt>
                <c:pt idx="78">
                  <c:v>14.901747923212358</c:v>
                </c:pt>
                <c:pt idx="79">
                  <c:v>15.092795973509952</c:v>
                </c:pt>
                <c:pt idx="80">
                  <c:v>15.283844023807546</c:v>
                </c:pt>
                <c:pt idx="81">
                  <c:v>15.47489207410514</c:v>
                </c:pt>
                <c:pt idx="82">
                  <c:v>15.665940124402734</c:v>
                </c:pt>
              </c:numCache>
            </c:numRef>
          </c:xVal>
          <c:yVal>
            <c:numRef>
              <c:f>'trajectoires(air et vide)'!$O$18:$O$100</c:f>
              <c:numCache>
                <c:ptCount val="83"/>
                <c:pt idx="0">
                  <c:v>0</c:v>
                </c:pt>
                <c:pt idx="1">
                  <c:v>0.46153549604854693</c:v>
                </c:pt>
                <c:pt idx="2">
                  <c:v>0.9117421920970938</c:v>
                </c:pt>
                <c:pt idx="3">
                  <c:v>1.3506200881456407</c:v>
                </c:pt>
                <c:pt idx="4">
                  <c:v>1.7781691841941876</c:v>
                </c:pt>
                <c:pt idx="5">
                  <c:v>2.1943894802427346</c:v>
                </c:pt>
                <c:pt idx="6">
                  <c:v>2.599280976291282</c:v>
                </c:pt>
                <c:pt idx="7">
                  <c:v>2.992843672339829</c:v>
                </c:pt>
                <c:pt idx="8">
                  <c:v>3.375077568388376</c:v>
                </c:pt>
                <c:pt idx="9">
                  <c:v>3.745982664436923</c:v>
                </c:pt>
                <c:pt idx="10">
                  <c:v>4.10555896048547</c:v>
                </c:pt>
                <c:pt idx="11">
                  <c:v>4.453806456534017</c:v>
                </c:pt>
                <c:pt idx="12">
                  <c:v>4.790725152582564</c:v>
                </c:pt>
                <c:pt idx="13">
                  <c:v>5.116315048631111</c:v>
                </c:pt>
                <c:pt idx="14">
                  <c:v>5.430576144679658</c:v>
                </c:pt>
                <c:pt idx="15">
                  <c:v>5.733508440728205</c:v>
                </c:pt>
                <c:pt idx="16">
                  <c:v>6.025111936776752</c:v>
                </c:pt>
                <c:pt idx="17">
                  <c:v>6.305386632825299</c:v>
                </c:pt>
                <c:pt idx="18">
                  <c:v>6.574332528873846</c:v>
                </c:pt>
                <c:pt idx="19">
                  <c:v>6.831949624922393</c:v>
                </c:pt>
                <c:pt idx="20">
                  <c:v>7.07823792097094</c:v>
                </c:pt>
                <c:pt idx="21">
                  <c:v>7.313197417019487</c:v>
                </c:pt>
                <c:pt idx="22">
                  <c:v>7.536828113068034</c:v>
                </c:pt>
                <c:pt idx="23">
                  <c:v>7.749130009116581</c:v>
                </c:pt>
                <c:pt idx="24">
                  <c:v>7.9501031051651285</c:v>
                </c:pt>
                <c:pt idx="25">
                  <c:v>8.139747401213675</c:v>
                </c:pt>
                <c:pt idx="26">
                  <c:v>8.318062897262223</c:v>
                </c:pt>
                <c:pt idx="27">
                  <c:v>8.48504959331077</c:v>
                </c:pt>
                <c:pt idx="28">
                  <c:v>8.640707489359317</c:v>
                </c:pt>
                <c:pt idx="29">
                  <c:v>8.785036585407864</c:v>
                </c:pt>
                <c:pt idx="30">
                  <c:v>8.91803688145641</c:v>
                </c:pt>
                <c:pt idx="31">
                  <c:v>9.039708377504958</c:v>
                </c:pt>
                <c:pt idx="32">
                  <c:v>9.150051073553506</c:v>
                </c:pt>
                <c:pt idx="33">
                  <c:v>9.249064969602053</c:v>
                </c:pt>
                <c:pt idx="34">
                  <c:v>9.3367500656506</c:v>
                </c:pt>
                <c:pt idx="35">
                  <c:v>9.413106361699148</c:v>
                </c:pt>
                <c:pt idx="36">
                  <c:v>9.478133857747695</c:v>
                </c:pt>
                <c:pt idx="37">
                  <c:v>9.531832553796242</c:v>
                </c:pt>
                <c:pt idx="38">
                  <c:v>9.574202449844789</c:v>
                </c:pt>
                <c:pt idx="39">
                  <c:v>9.605243545893336</c:v>
                </c:pt>
                <c:pt idx="40">
                  <c:v>9.624955841941883</c:v>
                </c:pt>
                <c:pt idx="41">
                  <c:v>9.63333933799043</c:v>
                </c:pt>
                <c:pt idx="42">
                  <c:v>9.630394034038977</c:v>
                </c:pt>
                <c:pt idx="43">
                  <c:v>9.616119930087525</c:v>
                </c:pt>
                <c:pt idx="44">
                  <c:v>9.590517026136071</c:v>
                </c:pt>
                <c:pt idx="45">
                  <c:v>9.553585322184619</c:v>
                </c:pt>
                <c:pt idx="46">
                  <c:v>9.505324818233166</c:v>
                </c:pt>
                <c:pt idx="47">
                  <c:v>9.445735514281713</c:v>
                </c:pt>
                <c:pt idx="48">
                  <c:v>9.37481741033026</c:v>
                </c:pt>
                <c:pt idx="49">
                  <c:v>9.292570506378807</c:v>
                </c:pt>
                <c:pt idx="50">
                  <c:v>9.198994802427354</c:v>
                </c:pt>
                <c:pt idx="51">
                  <c:v>9.094090298475901</c:v>
                </c:pt>
                <c:pt idx="52">
                  <c:v>8.977856994524448</c:v>
                </c:pt>
                <c:pt idx="53">
                  <c:v>8.850294890572995</c:v>
                </c:pt>
                <c:pt idx="54">
                  <c:v>8.711403986621542</c:v>
                </c:pt>
                <c:pt idx="55">
                  <c:v>8.561184282670089</c:v>
                </c:pt>
                <c:pt idx="56">
                  <c:v>8.399635778718636</c:v>
                </c:pt>
                <c:pt idx="57">
                  <c:v>8.226758474767184</c:v>
                </c:pt>
                <c:pt idx="58">
                  <c:v>8.04255237081573</c:v>
                </c:pt>
                <c:pt idx="59">
                  <c:v>7.847017466864278</c:v>
                </c:pt>
                <c:pt idx="60">
                  <c:v>7.640153762912825</c:v>
                </c:pt>
                <c:pt idx="61">
                  <c:v>7.421961258961372</c:v>
                </c:pt>
                <c:pt idx="62">
                  <c:v>7.192439955009919</c:v>
                </c:pt>
                <c:pt idx="63">
                  <c:v>6.951589851058467</c:v>
                </c:pt>
                <c:pt idx="64">
                  <c:v>6.699410947107014</c:v>
                </c:pt>
                <c:pt idx="65">
                  <c:v>6.435903243155561</c:v>
                </c:pt>
                <c:pt idx="66">
                  <c:v>6.1610667392041085</c:v>
                </c:pt>
                <c:pt idx="67">
                  <c:v>5.874901435252656</c:v>
                </c:pt>
                <c:pt idx="68">
                  <c:v>5.5774073313012025</c:v>
                </c:pt>
                <c:pt idx="69">
                  <c:v>5.26858442734975</c:v>
                </c:pt>
                <c:pt idx="70">
                  <c:v>4.948432723398297</c:v>
                </c:pt>
                <c:pt idx="71">
                  <c:v>4.616952219446844</c:v>
                </c:pt>
                <c:pt idx="72">
                  <c:v>4.274142915495392</c:v>
                </c:pt>
                <c:pt idx="73">
                  <c:v>3.920004811543939</c:v>
                </c:pt>
                <c:pt idx="74">
                  <c:v>3.5545379075924863</c:v>
                </c:pt>
                <c:pt idx="75">
                  <c:v>3.1777422036410337</c:v>
                </c:pt>
                <c:pt idx="76">
                  <c:v>2.7896176996895807</c:v>
                </c:pt>
                <c:pt idx="77">
                  <c:v>2.390164395738128</c:v>
                </c:pt>
                <c:pt idx="78">
                  <c:v>1.9793822917866752</c:v>
                </c:pt>
                <c:pt idx="79">
                  <c:v>1.5572713878352225</c:v>
                </c:pt>
                <c:pt idx="80">
                  <c:v>1.1238316838837696</c:v>
                </c:pt>
                <c:pt idx="81">
                  <c:v>0.6790631799323169</c:v>
                </c:pt>
                <c:pt idx="82">
                  <c:v>0.2229658759808642</c:v>
                </c:pt>
              </c:numCache>
            </c:numRef>
          </c:yVal>
          <c:smooth val="1"/>
        </c:ser>
        <c:ser>
          <c:idx val="1"/>
          <c:order val="1"/>
          <c:tx>
            <c:v>trajectoire dans air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'trajectoires(air et vide)'!$G$18:$G$100</c:f>
              <c:numCache>
                <c:ptCount val="83"/>
                <c:pt idx="0">
                  <c:v>0</c:v>
                </c:pt>
                <c:pt idx="1">
                  <c:v>0.18964261845013367</c:v>
                </c:pt>
                <c:pt idx="2">
                  <c:v>0.3779290068602529</c:v>
                </c:pt>
                <c:pt idx="3">
                  <c:v>0.5649067867545827</c:v>
                </c:pt>
                <c:pt idx="4">
                  <c:v>0.7506220714028569</c:v>
                </c:pt>
                <c:pt idx="5">
                  <c:v>0.9351195329028433</c:v>
                </c:pt>
                <c:pt idx="6">
                  <c:v>1.1184424645506033</c:v>
                </c:pt>
                <c:pt idx="7">
                  <c:v>1.300632838698488</c:v>
                </c:pt>
                <c:pt idx="8">
                  <c:v>1.4817313602677338</c:v>
                </c:pt>
                <c:pt idx="9">
                  <c:v>1.6617775160497266</c:v>
                </c:pt>
                <c:pt idx="10">
                  <c:v>1.8408096198971808</c:v>
                </c:pt>
                <c:pt idx="11">
                  <c:v>2.0188648538731675</c:v>
                </c:pt>
                <c:pt idx="12">
                  <c:v>2.1959793053917447</c:v>
                </c:pt>
                <c:pt idx="13">
                  <c:v>2.3721880003484723</c:v>
                </c:pt>
                <c:pt idx="14">
                  <c:v>2.5475249322019686</c:v>
                </c:pt>
                <c:pt idx="15">
                  <c:v>2.72202308692854</c:v>
                </c:pt>
                <c:pt idx="16">
                  <c:v>2.8957144637305627</c:v>
                </c:pt>
                <c:pt idx="17">
                  <c:v>3.0686300913356126</c:v>
                </c:pt>
                <c:pt idx="18">
                  <c:v>3.24080003967744</c:v>
                </c:pt>
                <c:pt idx="19">
                  <c:v>3.4122534267022924</c:v>
                </c:pt>
                <c:pt idx="20">
                  <c:v>3.583018419995797</c:v>
                </c:pt>
                <c:pt idx="21">
                  <c:v>3.7531222328784617</c:v>
                </c:pt>
                <c:pt idx="22">
                  <c:v>3.922591114574751</c:v>
                </c:pt>
                <c:pt idx="23">
                  <c:v>4.091450334026128</c:v>
                </c:pt>
                <c:pt idx="24">
                  <c:v>4.259724156898956</c:v>
                </c:pt>
                <c:pt idx="25">
                  <c:v>4.427435815342975</c:v>
                </c:pt>
                <c:pt idx="26">
                  <c:v>4.594607470097545</c:v>
                </c:pt>
                <c:pt idx="27">
                  <c:v>4.761260164637246</c:v>
                </c:pt>
                <c:pt idx="28">
                  <c:v>4.927413771215243</c:v>
                </c:pt>
                <c:pt idx="29">
                  <c:v>5.09308692892428</c:v>
                </c:pt>
                <c:pt idx="30">
                  <c:v>5.2582969742733345</c:v>
                </c:pt>
                <c:pt idx="31">
                  <c:v>5.4230598652895745</c:v>
                </c:pt>
                <c:pt idx="32">
                  <c:v>5.587390100803977</c:v>
                </c:pt>
                <c:pt idx="33">
                  <c:v>5.751300637344618</c:v>
                </c:pt>
                <c:pt idx="34">
                  <c:v>5.914802806888534</c:v>
                </c:pt>
                <c:pt idx="35">
                  <c:v>6.077906239511838</c:v>
                </c:pt>
                <c:pt idx="36">
                  <c:v>6.240618795586857</c:v>
                </c:pt>
                <c:pt idx="37">
                  <c:v>6.402946512438876</c:v>
                </c:pt>
                <c:pt idx="38">
                  <c:v>6.564893570142336</c:v>
                </c:pt>
                <c:pt idx="39">
                  <c:v>6.726462280321321</c:v>
                </c:pt>
                <c:pt idx="40">
                  <c:v>6.88765310044995</c:v>
                </c:pt>
                <c:pt idx="41">
                  <c:v>7.048464674385085</c:v>
                </c:pt>
                <c:pt idx="42">
                  <c:v>7.208893897973347</c:v>
                </c:pt>
                <c:pt idx="43">
                  <c:v>7.36893600686041</c:v>
                </c:pt>
                <c:pt idx="44">
                  <c:v>7.528584682349322</c:v>
                </c:pt>
                <c:pt idx="45">
                  <c:v>7.6878321704492345</c:v>
                </c:pt>
                <c:pt idx="46">
                  <c:v>7.84666940913547</c:v>
                </c:pt>
                <c:pt idx="47">
                  <c:v>8.005086159205385</c:v>
                </c:pt>
                <c:pt idx="48">
                  <c:v>8.163071134800978</c:v>
                </c:pt>
                <c:pt idx="49">
                  <c:v>8.320612130510078</c:v>
                </c:pt>
                <c:pt idx="50">
                  <c:v>8.477696142813464</c:v>
                </c:pt>
                <c:pt idx="51">
                  <c:v>8.634309484420527</c:v>
                </c:pt>
                <c:pt idx="52">
                  <c:v>8.790437890681279</c:v>
                </c:pt>
                <c:pt idx="53">
                  <c:v>8.946066617762476</c:v>
                </c:pt>
                <c:pt idx="54">
                  <c:v>9.101180532638415</c:v>
                </c:pt>
                <c:pt idx="55">
                  <c:v>9.255764195192297</c:v>
                </c:pt>
                <c:pt idx="56">
                  <c:v>9.40980193287609</c:v>
                </c:pt>
                <c:pt idx="57">
                  <c:v>9.563277908458602</c:v>
                </c:pt>
                <c:pt idx="58">
                  <c:v>9.71617618142347</c:v>
                </c:pt>
                <c:pt idx="59">
                  <c:v>9.868480763576784</c:v>
                </c:pt>
                <c:pt idx="60">
                  <c:v>10.020175669400828</c:v>
                </c:pt>
                <c:pt idx="61">
                  <c:v>10.171244961654619</c:v>
                </c:pt>
                <c:pt idx="62">
                  <c:v>10.32167279267994</c:v>
                </c:pt>
                <c:pt idx="63">
                  <c:v>10.47144344182766</c:v>
                </c:pt>
                <c:pt idx="64">
                  <c:v>10.620541349375863</c:v>
                </c:pt>
                <c:pt idx="65">
                  <c:v>10.768951147270498</c:v>
                </c:pt>
                <c:pt idx="66">
                  <c:v>10.916657686981546</c:v>
                </c:pt>
                <c:pt idx="67">
                  <c:v>11.063646064733689</c:v>
                </c:pt>
                <c:pt idx="68">
                  <c:v>11.209901644340109</c:v>
                </c:pt>
                <c:pt idx="69">
                  <c:v>11.355410077841215</c:v>
                </c:pt>
                <c:pt idx="70">
                  <c:v>11.500157324126619</c:v>
                </c:pt>
                <c:pt idx="71">
                  <c:v>11.644129665698188</c:v>
                </c:pt>
                <c:pt idx="72">
                  <c:v>11.787313723714274</c:v>
                </c:pt>
                <c:pt idx="73">
                  <c:v>11.929696471439811</c:v>
                </c:pt>
                <c:pt idx="74">
                  <c:v>12.071265246213768</c:v>
                </c:pt>
                <c:pt idx="75">
                  <c:v>12.212007760033986</c:v>
                </c:pt>
                <c:pt idx="76">
                  <c:v>12.351912108849632</c:v>
                </c:pt>
                <c:pt idx="77">
                  <c:v>12.490966780643024</c:v>
                </c:pt>
                <c:pt idx="78">
                  <c:v>12.629160662375325</c:v>
                </c:pt>
                <c:pt idx="79">
                  <c:v>12.766483045864325</c:v>
                </c:pt>
                <c:pt idx="80">
                  <c:v>12.902923632657158</c:v>
                </c:pt>
                <c:pt idx="81">
                  <c:v>13.038472537956103</c:v>
                </c:pt>
                <c:pt idx="82">
                  <c:v>13.173120293651603</c:v>
                </c:pt>
              </c:numCache>
            </c:numRef>
          </c:xVal>
          <c:yVal>
            <c:numRef>
              <c:f>'trajectoires(air et vide)'!$H$18:$H$100</c:f>
              <c:numCache>
                <c:ptCount val="83"/>
                <c:pt idx="0">
                  <c:v>0</c:v>
                </c:pt>
                <c:pt idx="1">
                  <c:v>0.45808994767122946</c:v>
                </c:pt>
                <c:pt idx="2">
                  <c:v>0.9016081083255509</c:v>
                </c:pt>
                <c:pt idx="3">
                  <c:v>1.3307480203965103</c:v>
                </c:pt>
                <c:pt idx="4">
                  <c:v>1.7456945762564622</c:v>
                </c:pt>
                <c:pt idx="5">
                  <c:v>2.1466243761770225</c:v>
                </c:pt>
                <c:pt idx="6">
                  <c:v>2.5337060609829325</c:v>
                </c:pt>
                <c:pt idx="7">
                  <c:v>2.9071006248809095</c:v>
                </c:pt>
                <c:pt idx="8">
                  <c:v>3.266961709841</c:v>
                </c:pt>
                <c:pt idx="9">
                  <c:v>3.6134358828160917</c:v>
                </c:pt>
                <c:pt idx="10">
                  <c:v>3.9466628970050426</c:v>
                </c:pt>
                <c:pt idx="11">
                  <c:v>4.2667759382959956</c:v>
                </c:pt>
                <c:pt idx="12">
                  <c:v>4.573901857968729</c:v>
                </c:pt>
                <c:pt idx="13">
                  <c:v>4.8681613926884975</c:v>
                </c:pt>
                <c:pt idx="14">
                  <c:v>5.149669372789045</c:v>
                </c:pt>
                <c:pt idx="15">
                  <c:v>5.418534919820087</c:v>
                </c:pt>
                <c:pt idx="16">
                  <c:v>5.674861634325407</c:v>
                </c:pt>
                <c:pt idx="17">
                  <c:v>5.918747774823284</c:v>
                </c:pt>
                <c:pt idx="18">
                  <c:v>6.150286428982787</c:v>
                </c:pt>
                <c:pt idx="19">
                  <c:v>6.369565678029875</c:v>
                </c:pt>
                <c:pt idx="20">
                  <c:v>6.576668755478507</c:v>
                </c:pt>
                <c:pt idx="21">
                  <c:v>6.771674201367176</c:v>
                </c:pt>
                <c:pt idx="22">
                  <c:v>6.954656013293209</c:v>
                </c:pt>
                <c:pt idx="23">
                  <c:v>7.125683795678989</c:v>
                </c:pt>
                <c:pt idx="24">
                  <c:v>7.284822908877989</c:v>
                </c:pt>
                <c:pt idx="25">
                  <c:v>7.43213461993508</c:v>
                </c:pt>
                <c:pt idx="26">
                  <c:v>7.567676257052768</c:v>
                </c:pt>
                <c:pt idx="27">
                  <c:v>7.69150137007608</c:v>
                </c:pt>
                <c:pt idx="28">
                  <c:v>7.803659899579331</c:v>
                </c:pt>
                <c:pt idx="29">
                  <c:v>7.904198357393218</c:v>
                </c:pt>
                <c:pt idx="30">
                  <c:v>7.993160021611442</c:v>
                </c:pt>
                <c:pt idx="31">
                  <c:v>8.070585149206597</c:v>
                </c:pt>
                <c:pt idx="32">
                  <c:v>8.136511209292351</c:v>
                </c:pt>
                <c:pt idx="33">
                  <c:v>8.190973139707415</c:v>
                </c:pt>
                <c:pt idx="34">
                  <c:v>8.234003628881162</c:v>
                </c:pt>
                <c:pt idx="35">
                  <c:v>8.26563342380808</c:v>
                </c:pt>
                <c:pt idx="36">
                  <c:v>8.285891663399166</c:v>
                </c:pt>
                <c:pt idx="37">
                  <c:v>8.294806234569215</c:v>
                </c:pt>
                <c:pt idx="38">
                  <c:v>8.292404146341177</c:v>
                </c:pt>
                <c:pt idx="39">
                  <c:v>8.278711915279786</c:v>
                </c:pt>
                <c:pt idx="40">
                  <c:v>8.253755954030032</c:v>
                </c:pt>
                <c:pt idx="41">
                  <c:v>8.217562953920627</c:v>
                </c:pt>
                <c:pt idx="42">
                  <c:v>8.170160252664186</c:v>
                </c:pt>
                <c:pt idx="43">
                  <c:v>8.111576179133019</c:v>
                </c:pt>
                <c:pt idx="44">
                  <c:v>8.041840368825826</c:v>
                </c:pt>
                <c:pt idx="45">
                  <c:v>7.9609840456658425</c:v>
                </c:pt>
                <c:pt idx="46">
                  <c:v>7.869040267859454</c:v>
                </c:pt>
                <c:pt idx="47">
                  <c:v>7.766044137425296</c:v>
                </c:pt>
                <c:pt idx="48">
                  <c:v>7.652032974507618</c:v>
                </c:pt>
                <c:pt idx="49">
                  <c:v>7.527046458650353</c:v>
                </c:pt>
                <c:pt idx="50">
                  <c:v>7.391126739850191</c:v>
                </c:pt>
                <c:pt idx="51">
                  <c:v>7.244318522498352</c:v>
                </c:pt>
                <c:pt idx="52">
                  <c:v>7.086669125351251</c:v>
                </c:pt>
                <c:pt idx="53">
                  <c:v>6.918228520526857</c:v>
                </c:pt>
                <c:pt idx="54">
                  <c:v>6.739049354278813</c:v>
                </c:pt>
                <c:pt idx="55">
                  <c:v>6.549186952008742</c:v>
                </c:pt>
                <c:pt idx="56">
                  <c:v>6.348699309675769</c:v>
                </c:pt>
                <c:pt idx="57">
                  <c:v>6.137647073474105</c:v>
                </c:pt>
                <c:pt idx="58">
                  <c:v>5.916093509387107</c:v>
                </c:pt>
                <c:pt idx="59">
                  <c:v>5.684104463995009</c:v>
                </c:pt>
                <c:pt idx="60">
                  <c:v>5.441748317714332</c:v>
                </c:pt>
                <c:pt idx="61">
                  <c:v>5.189095931478118</c:v>
                </c:pt>
                <c:pt idx="62">
                  <c:v>4.926220587724654</c:v>
                </c:pt>
                <c:pt idx="63">
                  <c:v>4.6531979264445535</c:v>
                </c:pt>
                <c:pt idx="64">
                  <c:v>4.3701058769385845</c:v>
                </c:pt>
                <c:pt idx="65">
                  <c:v>4.077024585857993</c:v>
                </c:pt>
                <c:pt idx="66">
                  <c:v>3.77403634203248</c:v>
                </c:pt>
                <c:pt idx="67">
                  <c:v>3.4612254985357946</c:v>
                </c:pt>
                <c:pt idx="68">
                  <c:v>3.1386783923930537</c:v>
                </c:pt>
                <c:pt idx="69">
                  <c:v>2.8064832622955467</c:v>
                </c:pt>
                <c:pt idx="70">
                  <c:v>2.4647301646565176</c:v>
                </c:pt>
                <c:pt idx="71">
                  <c:v>2.1135108883139777</c:v>
                </c:pt>
                <c:pt idx="72">
                  <c:v>1.7529188681630843</c:v>
                </c:pt>
                <c:pt idx="73">
                  <c:v>1.3830490979801895</c:v>
                </c:pt>
                <c:pt idx="74">
                  <c:v>1.0039980426827078</c:v>
                </c:pt>
                <c:pt idx="75">
                  <c:v>0.6158635502529732</c:v>
                </c:pt>
                <c:pt idx="76">
                  <c:v>0.21874476353983108</c:v>
                </c:pt>
                <c:pt idx="77">
                  <c:v>-0.18725796786146098</c:v>
                </c:pt>
                <c:pt idx="78">
                  <c:v>-0.6020431754626292</c:v>
                </c:pt>
                <c:pt idx="79">
                  <c:v>-1.0255083592920782</c:v>
                </c:pt>
                <c:pt idx="80">
                  <c:v>-1.4575500746946362</c:v>
                </c:pt>
                <c:pt idx="81">
                  <c:v>-1.8980640183653439</c:v>
                </c:pt>
                <c:pt idx="82">
                  <c:v>-2.3469451134711004</c:v>
                </c:pt>
              </c:numCache>
            </c:numRef>
          </c:yVal>
          <c:smooth val="1"/>
        </c:ser>
        <c:axId val="2272261"/>
        <c:axId val="20450350"/>
      </c:scatterChart>
      <c:valAx>
        <c:axId val="2272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xG(m)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0450350"/>
        <c:crosses val="autoZero"/>
        <c:crossBetween val="midCat"/>
        <c:dispUnits/>
      </c:valAx>
      <c:valAx>
        <c:axId val="20450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yG(m)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2722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5"/>
          <c:y val="0.0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5275"/>
          <c:w val="0.8175"/>
          <c:h val="0.6865"/>
        </c:manualLayout>
      </c:layout>
      <c:scatterChart>
        <c:scatterStyle val="smoothMarker"/>
        <c:varyColors val="0"/>
        <c:ser>
          <c:idx val="0"/>
          <c:order val="0"/>
          <c:tx>
            <c:v>vx 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vide)'!$D$18:$D$100</c:f>
              <c:numCache>
                <c:ptCount val="83"/>
                <c:pt idx="0">
                  <c:v>5.619060302870425</c:v>
                </c:pt>
                <c:pt idx="1">
                  <c:v>5.577724072062755</c:v>
                </c:pt>
                <c:pt idx="2">
                  <c:v>5.537834953238801</c:v>
                </c:pt>
                <c:pt idx="3">
                  <c:v>5.499346467480287</c:v>
                </c:pt>
                <c:pt idx="4">
                  <c:v>5.462214254361005</c:v>
                </c:pt>
                <c:pt idx="5">
                  <c:v>5.426395926470191</c:v>
                </c:pt>
                <c:pt idx="6">
                  <c:v>5.391850930816465</c:v>
                </c:pt>
                <c:pt idx="7">
                  <c:v>5.3585404161142565</c:v>
                </c:pt>
                <c:pt idx="8">
                  <c:v>5.326427104977816</c:v>
                </c:pt>
                <c:pt idx="9">
                  <c:v>5.295475170058613</c:v>
                </c:pt>
                <c:pt idx="10">
                  <c:v>5.265650113160422</c:v>
                </c:pt>
                <c:pt idx="11">
                  <c:v>5.236918646352554</c:v>
                </c:pt>
                <c:pt idx="12">
                  <c:v>5.2092485740757954</c:v>
                </c:pt>
                <c:pt idx="13">
                  <c:v>5.182608675197869</c:v>
                </c:pt>
                <c:pt idx="14">
                  <c:v>5.156968583926367</c:v>
                </c:pt>
                <c:pt idx="15">
                  <c:v>5.132298668428568</c:v>
                </c:pt>
                <c:pt idx="16">
                  <c:v>5.108569905941846</c:v>
                </c:pt>
                <c:pt idx="17">
                  <c:v>5.085753753089705</c:v>
                </c:pt>
                <c:pt idx="18">
                  <c:v>5.06382201005375</c:v>
                </c:pt>
                <c:pt idx="19">
                  <c:v>5.042746677201538</c:v>
                </c:pt>
                <c:pt idx="20">
                  <c:v>5.02249980275013</c:v>
                </c:pt>
                <c:pt idx="21">
                  <c:v>5.003053320078375</c:v>
                </c:pt>
                <c:pt idx="22">
                  <c:v>4.984378873420281</c:v>
                </c:pt>
                <c:pt idx="23">
                  <c:v>4.966447630922826</c:v>
                </c:pt>
                <c:pt idx="24">
                  <c:v>4.949230084494959</c:v>
                </c:pt>
                <c:pt idx="25">
                  <c:v>4.932695836588801</c:v>
                </c:pt>
                <c:pt idx="26">
                  <c:v>4.916813375134382</c:v>
                </c:pt>
                <c:pt idx="27">
                  <c:v>4.901549839402973</c:v>
                </c:pt>
                <c:pt idx="28">
                  <c:v>4.886870781705806</c:v>
                </c:pt>
                <c:pt idx="29">
                  <c:v>4.872739932618724</c:v>
                </c:pt>
                <c:pt idx="30">
                  <c:v>4.859118980854538</c:v>
                </c:pt>
                <c:pt idx="31">
                  <c:v>4.845967382830587</c:v>
                </c:pt>
                <c:pt idx="32">
                  <c:v>4.833242221011837</c:v>
                </c:pt>
                <c:pt idx="33">
                  <c:v>4.8208981335482575</c:v>
                </c:pt>
                <c:pt idx="34">
                  <c:v>4.808887339526937</c:v>
                </c:pt>
                <c:pt idx="35">
                  <c:v>4.797159783038387</c:v>
                </c:pt>
                <c:pt idx="36">
                  <c:v>4.785663413971134</c:v>
                </c:pt>
                <c:pt idx="37">
                  <c:v>4.774344613294672</c:v>
                </c:pt>
                <c:pt idx="38">
                  <c:v>4.763148755984107</c:v>
                </c:pt>
                <c:pt idx="39">
                  <c:v>4.752020887617237</c:v>
                </c:pt>
                <c:pt idx="40">
                  <c:v>4.740906474371426</c:v>
                </c:pt>
                <c:pt idx="41">
                  <c:v>4.729752174562795</c:v>
                </c:pt>
                <c:pt idx="42">
                  <c:v>4.718506576125356</c:v>
                </c:pt>
                <c:pt idx="43">
                  <c:v>4.707120849619482</c:v>
                </c:pt>
                <c:pt idx="44">
                  <c:v>4.69554927908566</c:v>
                </c:pt>
                <c:pt idx="45">
                  <c:v>4.683749649997418</c:v>
                </c:pt>
                <c:pt idx="46">
                  <c:v>4.671683490771631</c:v>
                </c:pt>
                <c:pt idx="47">
                  <c:v>4.6593161785269475</c:v>
                </c:pt>
                <c:pt idx="48">
                  <c:v>4.646616929282136</c:v>
                </c:pt>
                <c:pt idx="49">
                  <c:v>4.633558697326483</c:v>
                </c:pt>
                <c:pt idx="50">
                  <c:v>4.620118008923117</c:v>
                </c:pt>
                <c:pt idx="51">
                  <c:v>4.606274753148915</c:v>
                </c:pt>
                <c:pt idx="52">
                  <c:v>4.592011948845622</c:v>
                </c:pt>
                <c:pt idx="53">
                  <c:v>4.577315502388151</c:v>
                </c:pt>
                <c:pt idx="54">
                  <c:v>4.562173966939363</c:v>
                </c:pt>
                <c:pt idx="55">
                  <c:v>4.546578310408332</c:v>
                </c:pt>
                <c:pt idx="56">
                  <c:v>4.530521696582115</c:v>
                </c:pt>
                <c:pt idx="57">
                  <c:v>4.513999281838613</c:v>
                </c:pt>
                <c:pt idx="58">
                  <c:v>4.497008028378499</c:v>
                </c:pt>
                <c:pt idx="59">
                  <c:v>4.479546533920994</c:v>
                </c:pt>
                <c:pt idx="60">
                  <c:v>4.461614877177765</c:v>
                </c:pt>
                <c:pt idx="61">
                  <c:v>4.443214478052659</c:v>
                </c:pt>
                <c:pt idx="62">
                  <c:v>4.424347971332984</c:v>
                </c:pt>
                <c:pt idx="63">
                  <c:v>4.405019092579954</c:v>
                </c:pt>
                <c:pt idx="64">
                  <c:v>4.385232574947124</c:v>
                </c:pt>
                <c:pt idx="65">
                  <c:v>4.364994055724575</c:v>
                </c:pt>
                <c:pt idx="66">
                  <c:v>4.344309991501419</c:v>
                </c:pt>
                <c:pt idx="67">
                  <c:v>4.323187580945382</c:v>
                </c:pt>
                <c:pt idx="68">
                  <c:v>4.301634694306455</c:v>
                </c:pt>
                <c:pt idx="69">
                  <c:v>4.27965980885605</c:v>
                </c:pt>
                <c:pt idx="70">
                  <c:v>4.257271949570665</c:v>
                </c:pt>
                <c:pt idx="71">
                  <c:v>4.234480634457913</c:v>
                </c:pt>
                <c:pt idx="72">
                  <c:v>4.211295824002523</c:v>
                </c:pt>
                <c:pt idx="73">
                  <c:v>4.187727874280506</c:v>
                </c:pt>
                <c:pt idx="74">
                  <c:v>4.1637874933516725</c:v>
                </c:pt>
                <c:pt idx="75">
                  <c:v>4.139485700594664</c:v>
                </c:pt>
                <c:pt idx="76">
                  <c:v>4.114833788695499</c:v>
                </c:pt>
                <c:pt idx="77">
                  <c:v>4.089843288040968</c:v>
                </c:pt>
                <c:pt idx="78">
                  <c:v>4.064525933302942</c:v>
                </c:pt>
                <c:pt idx="79">
                  <c:v>4.038893632029396</c:v>
                </c:pt>
                <c:pt idx="80">
                  <c:v>4.012958435083336</c:v>
                </c:pt>
                <c:pt idx="81">
                  <c:v>3.986732508792512</c:v>
                </c:pt>
                <c:pt idx="82">
                  <c:v>3.960228108691194</c:v>
                </c:pt>
              </c:numCache>
            </c:numRef>
          </c:yVal>
          <c:smooth val="1"/>
        </c:ser>
        <c:ser>
          <c:idx val="1"/>
          <c:order val="1"/>
          <c:tx>
            <c:v>vy 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vide)'!$E$18:$E$100</c:f>
              <c:numCache>
                <c:ptCount val="83"/>
                <c:pt idx="0">
                  <c:v>13.907773413192556</c:v>
                </c:pt>
                <c:pt idx="1">
                  <c:v>13.47323375503616</c:v>
                </c:pt>
                <c:pt idx="2">
                  <c:v>13.044651783950632</c:v>
                </c:pt>
                <c:pt idx="3">
                  <c:v>12.6217621197341</c:v>
                </c:pt>
                <c:pt idx="4">
                  <c:v>12.20431046646917</c:v>
                </c:pt>
                <c:pt idx="5">
                  <c:v>11.792052938840014</c:v>
                </c:pt>
                <c:pt idx="6">
                  <c:v>11.384755435467945</c:v>
                </c:pt>
                <c:pt idx="7">
                  <c:v>10.982193055822854</c:v>
                </c:pt>
                <c:pt idx="8">
                  <c:v>10.58414955764972</c:v>
                </c:pt>
                <c:pt idx="9">
                  <c:v>10.190416852208577</c:v>
                </c:pt>
                <c:pt idx="10">
                  <c:v>9.800794534969148</c:v>
                </c:pt>
                <c:pt idx="11">
                  <c:v>9.4150894497339</c:v>
                </c:pt>
                <c:pt idx="12">
                  <c:v>9.033115284492165</c:v>
                </c:pt>
                <c:pt idx="13">
                  <c:v>8.654692197640243</c:v>
                </c:pt>
                <c:pt idx="14">
                  <c:v>8.279646473545528</c:v>
                </c:pt>
                <c:pt idx="15">
                  <c:v>7.907810206795335</c:v>
                </c:pt>
                <c:pt idx="16">
                  <c:v>7.539021014862367</c:v>
                </c:pt>
                <c:pt idx="17">
                  <c:v>7.173121779349316</c:v>
                </c:pt>
                <c:pt idx="18">
                  <c:v>6.809960416455979</c:v>
                </c:pt>
                <c:pt idx="19">
                  <c:v>6.4493896778554936</c:v>
                </c:pt>
                <c:pt idx="20">
                  <c:v>6.091266983783304</c:v>
                </c:pt>
                <c:pt idx="21">
                  <c:v>5.7354542908432125</c:v>
                </c:pt>
                <c:pt idx="22">
                  <c:v>5.381817997824506</c:v>
                </c:pt>
                <c:pt idx="23">
                  <c:v>5.030228893699399</c:v>
                </c:pt>
                <c:pt idx="24">
                  <c:v>4.68056215291177</c:v>
                </c:pt>
                <c:pt idx="25">
                  <c:v>4.3326973840320715</c:v>
                </c:pt>
                <c:pt idx="26">
                  <c:v>3.9865187387555383</c:v>
                </c:pt>
                <c:pt idx="27">
                  <c:v>3.641915088920939</c:v>
                </c:pt>
                <c:pt idx="28">
                  <c:v>3.298780279507392</c:v>
                </c:pt>
                <c:pt idx="29">
                  <c:v>2.95701346511435</c:v>
                </c:pt>
                <c:pt idx="30">
                  <c:v>2.616519535830115</c:v>
                </c:pt>
                <c:pt idx="31">
                  <c:v>2.2772096351516256</c:v>
                </c:pt>
                <c:pt idx="32">
                  <c:v>1.9390017672280637</c:v>
                </c:pt>
                <c:pt idx="33">
                  <c:v>1.6018214827959942</c:v>
                </c:pt>
                <c:pt idx="34">
                  <c:v>1.265602622757266</c:v>
                </c:pt>
                <c:pt idx="35">
                  <c:v>0.9302880860858134</c:v>
                </c:pt>
                <c:pt idx="36">
                  <c:v>0.5958305762084529</c:v>
                </c:pt>
                <c:pt idx="37">
                  <c:v>0.26219326970731577</c:v>
                </c:pt>
                <c:pt idx="38">
                  <c:v>-0.0706496537658054</c:v>
                </c:pt>
                <c:pt idx="39">
                  <c:v>-0.4027126782762276</c:v>
                </c:pt>
                <c:pt idx="40">
                  <c:v>-0.7339988602868797</c:v>
                </c:pt>
                <c:pt idx="41">
                  <c:v>-1.0645000032177947</c:v>
                </c:pt>
                <c:pt idx="42">
                  <c:v>-1.394197095777662</c:v>
                </c:pt>
                <c:pt idx="43">
                  <c:v>-1.723060986210762</c:v>
                </c:pt>
                <c:pt idx="44">
                  <c:v>-2.051053244329223</c:v>
                </c:pt>
                <c:pt idx="45">
                  <c:v>-2.3781271517642093</c:v>
                </c:pt>
                <c:pt idx="46">
                  <c:v>-2.7042287590114302</c:v>
                </c:pt>
                <c:pt idx="47">
                  <c:v>-3.0292979539458273</c:v>
                </c:pt>
                <c:pt idx="48">
                  <c:v>-3.3532694975787667</c:v>
                </c:pt>
                <c:pt idx="49">
                  <c:v>-3.676073995801924</c:v>
                </c:pt>
                <c:pt idx="50">
                  <c:v>-3.9976387882400504</c:v>
                </c:pt>
                <c:pt idx="51">
                  <c:v>-4.317888745642318</c:v>
                </c:pt>
                <c:pt idx="52">
                  <c:v>-4.636746974914735</c:v>
                </c:pt>
                <c:pt idx="53">
                  <c:v>-4.954135436011574</c:v>
                </c:pt>
                <c:pt idx="54">
                  <c:v>-5.269975477883647</c:v>
                </c:pt>
                <c:pt idx="55">
                  <c:v>-5.584188302060928</c:v>
                </c:pt>
                <c:pt idx="56">
                  <c:v>-5.8966953627344845</c:v>
                </c:pt>
                <c:pt idx="57">
                  <c:v>-6.207418711813639</c:v>
                </c:pt>
                <c:pt idx="58">
                  <c:v>-6.516281296676431</c:v>
                </c:pt>
                <c:pt idx="59">
                  <c:v>-6.823207217414643</c:v>
                </c:pt>
                <c:pt idx="60">
                  <c:v>-7.1281219494317</c:v>
                </c:pt>
                <c:pt idx="61">
                  <c:v>-7.4309525363592375</c:v>
                </c:pt>
                <c:pt idx="62">
                  <c:v>-7.73162775745484</c:v>
                </c:pt>
                <c:pt idx="63">
                  <c:v>-8.030078272944133</c:v>
                </c:pt>
                <c:pt idx="64">
                  <c:v>-8.326236750175571</c:v>
                </c:pt>
                <c:pt idx="65">
                  <c:v>-8.62003797295858</c:v>
                </c:pt>
                <c:pt idx="66">
                  <c:v>-8.9114189360445</c:v>
                </c:pt>
                <c:pt idx="67">
                  <c:v>-9.20031892637309</c:v>
                </c:pt>
                <c:pt idx="68">
                  <c:v>-9.486679592433562</c:v>
                </c:pt>
                <c:pt idx="69">
                  <c:v>-9.770445002867854</c:v>
                </c:pt>
                <c:pt idx="70">
                  <c:v>-10.051561695265562</c:v>
                </c:pt>
                <c:pt idx="71">
                  <c:v>-10.329978715957056</c:v>
                </c:pt>
                <c:pt idx="72">
                  <c:v>-10.605647651496861</c:v>
                </c:pt>
                <c:pt idx="73">
                  <c:v>-10.878522652438084</c:v>
                </c:pt>
                <c:pt idx="74">
                  <c:v>-11.148560449925931</c:v>
                </c:pt>
                <c:pt idx="75">
                  <c:v>-11.415720365580425</c:v>
                </c:pt>
                <c:pt idx="76">
                  <c:v>-11.679964315092416</c:v>
                </c:pt>
                <c:pt idx="77">
                  <c:v>-11.941256805920354</c:v>
                </c:pt>
                <c:pt idx="78">
                  <c:v>-12.199564929446124</c:v>
                </c:pt>
                <c:pt idx="79">
                  <c:v>-12.454858347924972</c:v>
                </c:pt>
                <c:pt idx="80">
                  <c:v>-12.707109276545822</c:v>
                </c:pt>
                <c:pt idx="81">
                  <c:v>-12.956292460903166</c:v>
                </c:pt>
                <c:pt idx="82">
                  <c:v>-13.20238515016931</c:v>
                </c:pt>
              </c:numCache>
            </c:numRef>
          </c:yVal>
          <c:smooth val="1"/>
        </c:ser>
        <c:ser>
          <c:idx val="2"/>
          <c:order val="2"/>
          <c:tx>
            <c:v>vx vide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vide)'!$K$18:$K$100</c:f>
              <c:numCache>
                <c:ptCount val="83"/>
                <c:pt idx="0">
                  <c:v>5.619060302870425</c:v>
                </c:pt>
                <c:pt idx="1">
                  <c:v>5.619060302870425</c:v>
                </c:pt>
                <c:pt idx="2">
                  <c:v>5.619060302870425</c:v>
                </c:pt>
                <c:pt idx="3">
                  <c:v>5.619060302870425</c:v>
                </c:pt>
                <c:pt idx="4">
                  <c:v>5.619060302870425</c:v>
                </c:pt>
                <c:pt idx="5">
                  <c:v>5.619060302870425</c:v>
                </c:pt>
                <c:pt idx="6">
                  <c:v>5.619060302870425</c:v>
                </c:pt>
                <c:pt idx="7">
                  <c:v>5.619060302870425</c:v>
                </c:pt>
                <c:pt idx="8">
                  <c:v>5.619060302870425</c:v>
                </c:pt>
                <c:pt idx="9">
                  <c:v>5.619060302870425</c:v>
                </c:pt>
                <c:pt idx="10">
                  <c:v>5.619060302870425</c:v>
                </c:pt>
                <c:pt idx="11">
                  <c:v>5.619060302870425</c:v>
                </c:pt>
                <c:pt idx="12">
                  <c:v>5.619060302870425</c:v>
                </c:pt>
                <c:pt idx="13">
                  <c:v>5.619060302870425</c:v>
                </c:pt>
                <c:pt idx="14">
                  <c:v>5.619060302870425</c:v>
                </c:pt>
                <c:pt idx="15">
                  <c:v>5.619060302870425</c:v>
                </c:pt>
                <c:pt idx="16">
                  <c:v>5.619060302870425</c:v>
                </c:pt>
                <c:pt idx="17">
                  <c:v>5.619060302870425</c:v>
                </c:pt>
                <c:pt idx="18">
                  <c:v>5.619060302870425</c:v>
                </c:pt>
                <c:pt idx="19">
                  <c:v>5.619060302870425</c:v>
                </c:pt>
                <c:pt idx="20">
                  <c:v>5.619060302870425</c:v>
                </c:pt>
                <c:pt idx="21">
                  <c:v>5.619060302870425</c:v>
                </c:pt>
                <c:pt idx="22">
                  <c:v>5.619060302870425</c:v>
                </c:pt>
                <c:pt idx="23">
                  <c:v>5.619060302870425</c:v>
                </c:pt>
                <c:pt idx="24">
                  <c:v>5.619060302870425</c:v>
                </c:pt>
                <c:pt idx="25">
                  <c:v>5.619060302870425</c:v>
                </c:pt>
                <c:pt idx="26">
                  <c:v>5.619060302870425</c:v>
                </c:pt>
                <c:pt idx="27">
                  <c:v>5.619060302870425</c:v>
                </c:pt>
                <c:pt idx="28">
                  <c:v>5.619060302870425</c:v>
                </c:pt>
                <c:pt idx="29">
                  <c:v>5.619060302870425</c:v>
                </c:pt>
                <c:pt idx="30">
                  <c:v>5.619060302870425</c:v>
                </c:pt>
                <c:pt idx="31">
                  <c:v>5.619060302870425</c:v>
                </c:pt>
                <c:pt idx="32">
                  <c:v>5.619060302870425</c:v>
                </c:pt>
                <c:pt idx="33">
                  <c:v>5.619060302870425</c:v>
                </c:pt>
                <c:pt idx="34">
                  <c:v>5.619060302870425</c:v>
                </c:pt>
                <c:pt idx="35">
                  <c:v>5.619060302870425</c:v>
                </c:pt>
                <c:pt idx="36">
                  <c:v>5.619060302870425</c:v>
                </c:pt>
                <c:pt idx="37">
                  <c:v>5.619060302870425</c:v>
                </c:pt>
                <c:pt idx="38">
                  <c:v>5.619060302870425</c:v>
                </c:pt>
                <c:pt idx="39">
                  <c:v>5.619060302870425</c:v>
                </c:pt>
                <c:pt idx="40">
                  <c:v>5.619060302870425</c:v>
                </c:pt>
                <c:pt idx="41">
                  <c:v>5.619060302870425</c:v>
                </c:pt>
                <c:pt idx="42">
                  <c:v>5.619060302870425</c:v>
                </c:pt>
                <c:pt idx="43">
                  <c:v>5.619060302870425</c:v>
                </c:pt>
                <c:pt idx="44">
                  <c:v>5.619060302870425</c:v>
                </c:pt>
                <c:pt idx="45">
                  <c:v>5.619060302870425</c:v>
                </c:pt>
                <c:pt idx="46">
                  <c:v>5.619060302870425</c:v>
                </c:pt>
                <c:pt idx="47">
                  <c:v>5.619060302870425</c:v>
                </c:pt>
                <c:pt idx="48">
                  <c:v>5.619060302870425</c:v>
                </c:pt>
                <c:pt idx="49">
                  <c:v>5.619060302870425</c:v>
                </c:pt>
                <c:pt idx="50">
                  <c:v>5.619060302870425</c:v>
                </c:pt>
                <c:pt idx="51">
                  <c:v>5.619060302870425</c:v>
                </c:pt>
                <c:pt idx="52">
                  <c:v>5.619060302870425</c:v>
                </c:pt>
                <c:pt idx="53">
                  <c:v>5.619060302870425</c:v>
                </c:pt>
                <c:pt idx="54">
                  <c:v>5.619060302870425</c:v>
                </c:pt>
                <c:pt idx="55">
                  <c:v>5.619060302870425</c:v>
                </c:pt>
                <c:pt idx="56">
                  <c:v>5.619060302870425</c:v>
                </c:pt>
                <c:pt idx="57">
                  <c:v>5.619060302870425</c:v>
                </c:pt>
                <c:pt idx="58">
                  <c:v>5.619060302870425</c:v>
                </c:pt>
                <c:pt idx="59">
                  <c:v>5.619060302870425</c:v>
                </c:pt>
                <c:pt idx="60">
                  <c:v>5.619060302870425</c:v>
                </c:pt>
                <c:pt idx="61">
                  <c:v>5.619060302870425</c:v>
                </c:pt>
                <c:pt idx="62">
                  <c:v>5.619060302870425</c:v>
                </c:pt>
                <c:pt idx="63">
                  <c:v>5.619060302870425</c:v>
                </c:pt>
                <c:pt idx="64">
                  <c:v>5.619060302870425</c:v>
                </c:pt>
                <c:pt idx="65">
                  <c:v>5.619060302870425</c:v>
                </c:pt>
                <c:pt idx="66">
                  <c:v>5.619060302870425</c:v>
                </c:pt>
                <c:pt idx="67">
                  <c:v>5.619060302870425</c:v>
                </c:pt>
                <c:pt idx="68">
                  <c:v>5.619060302870425</c:v>
                </c:pt>
                <c:pt idx="69">
                  <c:v>5.619060302870425</c:v>
                </c:pt>
                <c:pt idx="70">
                  <c:v>5.619060302870425</c:v>
                </c:pt>
                <c:pt idx="71">
                  <c:v>5.619060302870425</c:v>
                </c:pt>
                <c:pt idx="72">
                  <c:v>5.619060302870425</c:v>
                </c:pt>
                <c:pt idx="73">
                  <c:v>5.619060302870425</c:v>
                </c:pt>
                <c:pt idx="74">
                  <c:v>5.619060302870425</c:v>
                </c:pt>
                <c:pt idx="75">
                  <c:v>5.619060302870425</c:v>
                </c:pt>
                <c:pt idx="76">
                  <c:v>5.619060302870425</c:v>
                </c:pt>
                <c:pt idx="77">
                  <c:v>5.619060302870425</c:v>
                </c:pt>
                <c:pt idx="78">
                  <c:v>5.619060302870425</c:v>
                </c:pt>
                <c:pt idx="79">
                  <c:v>5.619060302870425</c:v>
                </c:pt>
                <c:pt idx="80">
                  <c:v>5.619060302870425</c:v>
                </c:pt>
                <c:pt idx="81">
                  <c:v>5.619060302870425</c:v>
                </c:pt>
                <c:pt idx="82">
                  <c:v>5.619060302870425</c:v>
                </c:pt>
              </c:numCache>
            </c:numRef>
          </c:yVal>
          <c:smooth val="1"/>
        </c:ser>
        <c:ser>
          <c:idx val="3"/>
          <c:order val="3"/>
          <c:tx>
            <c:v>vy vide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vide)'!$L$18:$L$100</c:f>
              <c:numCache>
                <c:ptCount val="83"/>
                <c:pt idx="0">
                  <c:v>13.907773413192556</c:v>
                </c:pt>
                <c:pt idx="1">
                  <c:v>13.574573413192557</c:v>
                </c:pt>
                <c:pt idx="2">
                  <c:v>13.241373413192557</c:v>
                </c:pt>
                <c:pt idx="3">
                  <c:v>12.908173413192557</c:v>
                </c:pt>
                <c:pt idx="4">
                  <c:v>12.574973413192557</c:v>
                </c:pt>
                <c:pt idx="5">
                  <c:v>12.241773413192558</c:v>
                </c:pt>
                <c:pt idx="6">
                  <c:v>11.908573413192558</c:v>
                </c:pt>
                <c:pt idx="7">
                  <c:v>11.575373413192558</c:v>
                </c:pt>
                <c:pt idx="8">
                  <c:v>11.242173413192559</c:v>
                </c:pt>
                <c:pt idx="9">
                  <c:v>10.908973413192559</c:v>
                </c:pt>
                <c:pt idx="10">
                  <c:v>10.57577341319256</c:v>
                </c:pt>
                <c:pt idx="11">
                  <c:v>10.24257341319256</c:v>
                </c:pt>
                <c:pt idx="12">
                  <c:v>9.90937341319256</c:v>
                </c:pt>
                <c:pt idx="13">
                  <c:v>9.57617341319256</c:v>
                </c:pt>
                <c:pt idx="14">
                  <c:v>9.24297341319256</c:v>
                </c:pt>
                <c:pt idx="15">
                  <c:v>8.90977341319256</c:v>
                </c:pt>
                <c:pt idx="16">
                  <c:v>8.57657341319256</c:v>
                </c:pt>
                <c:pt idx="17">
                  <c:v>8.243373413192561</c:v>
                </c:pt>
                <c:pt idx="18">
                  <c:v>7.910173413192561</c:v>
                </c:pt>
                <c:pt idx="19">
                  <c:v>7.576973413192562</c:v>
                </c:pt>
                <c:pt idx="20">
                  <c:v>7.243773413192562</c:v>
                </c:pt>
                <c:pt idx="21">
                  <c:v>6.910573413192562</c:v>
                </c:pt>
                <c:pt idx="22">
                  <c:v>6.5773734131925625</c:v>
                </c:pt>
                <c:pt idx="23">
                  <c:v>6.244173413192563</c:v>
                </c:pt>
                <c:pt idx="24">
                  <c:v>5.910973413192563</c:v>
                </c:pt>
                <c:pt idx="25">
                  <c:v>5.577773413192563</c:v>
                </c:pt>
                <c:pt idx="26">
                  <c:v>5.244573413192564</c:v>
                </c:pt>
                <c:pt idx="27">
                  <c:v>4.911373413192564</c:v>
                </c:pt>
                <c:pt idx="28">
                  <c:v>4.578173413192564</c:v>
                </c:pt>
                <c:pt idx="29">
                  <c:v>4.2449734131925645</c:v>
                </c:pt>
                <c:pt idx="30">
                  <c:v>3.9117734131925643</c:v>
                </c:pt>
                <c:pt idx="31">
                  <c:v>3.578573413192564</c:v>
                </c:pt>
                <c:pt idx="32">
                  <c:v>3.245373413192564</c:v>
                </c:pt>
                <c:pt idx="33">
                  <c:v>2.912173413192564</c:v>
                </c:pt>
                <c:pt idx="34">
                  <c:v>2.5789734131925637</c:v>
                </c:pt>
                <c:pt idx="35">
                  <c:v>2.2457734131925635</c:v>
                </c:pt>
                <c:pt idx="36">
                  <c:v>1.9125734131925634</c:v>
                </c:pt>
                <c:pt idx="37">
                  <c:v>1.5793734131925632</c:v>
                </c:pt>
                <c:pt idx="38">
                  <c:v>1.246173413192563</c:v>
                </c:pt>
                <c:pt idx="39">
                  <c:v>0.912973413192563</c:v>
                </c:pt>
                <c:pt idx="40">
                  <c:v>0.5797734131925629</c:v>
                </c:pt>
                <c:pt idx="41">
                  <c:v>0.24657341319256287</c:v>
                </c:pt>
                <c:pt idx="42">
                  <c:v>-0.08662658680743718</c:v>
                </c:pt>
                <c:pt idx="43">
                  <c:v>-0.41982658680743723</c:v>
                </c:pt>
                <c:pt idx="44">
                  <c:v>-0.7530265868074373</c:v>
                </c:pt>
                <c:pt idx="45">
                  <c:v>-1.0862265868074372</c:v>
                </c:pt>
                <c:pt idx="46">
                  <c:v>-1.4194265868074374</c:v>
                </c:pt>
                <c:pt idx="47">
                  <c:v>-1.7526265868074375</c:v>
                </c:pt>
                <c:pt idx="48">
                  <c:v>-2.0858265868074377</c:v>
                </c:pt>
                <c:pt idx="49">
                  <c:v>-2.419026586807438</c:v>
                </c:pt>
                <c:pt idx="50">
                  <c:v>-2.752226586807438</c:v>
                </c:pt>
                <c:pt idx="51">
                  <c:v>-3.085426586807438</c:v>
                </c:pt>
                <c:pt idx="52">
                  <c:v>-3.4186265868074384</c:v>
                </c:pt>
                <c:pt idx="53">
                  <c:v>-3.7518265868074385</c:v>
                </c:pt>
                <c:pt idx="54">
                  <c:v>-4.085026586807438</c:v>
                </c:pt>
                <c:pt idx="55">
                  <c:v>-4.418226586807438</c:v>
                </c:pt>
                <c:pt idx="56">
                  <c:v>-4.751426586807438</c:v>
                </c:pt>
                <c:pt idx="57">
                  <c:v>-5.084626586807437</c:v>
                </c:pt>
                <c:pt idx="58">
                  <c:v>-5.417826586807437</c:v>
                </c:pt>
                <c:pt idx="59">
                  <c:v>-5.751026586807437</c:v>
                </c:pt>
                <c:pt idx="60">
                  <c:v>-6.0842265868074366</c:v>
                </c:pt>
                <c:pt idx="61">
                  <c:v>-6.417426586807436</c:v>
                </c:pt>
                <c:pt idx="62">
                  <c:v>-6.750626586807436</c:v>
                </c:pt>
                <c:pt idx="63">
                  <c:v>-7.083826586807436</c:v>
                </c:pt>
                <c:pt idx="64">
                  <c:v>-7.417026586807435</c:v>
                </c:pt>
                <c:pt idx="65">
                  <c:v>-7.750226586807435</c:v>
                </c:pt>
                <c:pt idx="66">
                  <c:v>-8.083426586807436</c:v>
                </c:pt>
                <c:pt idx="67">
                  <c:v>-8.416626586807435</c:v>
                </c:pt>
                <c:pt idx="68">
                  <c:v>-8.749826586807435</c:v>
                </c:pt>
                <c:pt idx="69">
                  <c:v>-9.083026586807435</c:v>
                </c:pt>
                <c:pt idx="70">
                  <c:v>-9.416226586807435</c:v>
                </c:pt>
                <c:pt idx="71">
                  <c:v>-9.749426586807434</c:v>
                </c:pt>
                <c:pt idx="72">
                  <c:v>-10.082626586807434</c:v>
                </c:pt>
                <c:pt idx="73">
                  <c:v>-10.415826586807434</c:v>
                </c:pt>
                <c:pt idx="74">
                  <c:v>-10.749026586807434</c:v>
                </c:pt>
                <c:pt idx="75">
                  <c:v>-11.082226586807433</c:v>
                </c:pt>
                <c:pt idx="76">
                  <c:v>-11.415426586807433</c:v>
                </c:pt>
                <c:pt idx="77">
                  <c:v>-11.748626586807433</c:v>
                </c:pt>
                <c:pt idx="78">
                  <c:v>-12.081826586807432</c:v>
                </c:pt>
                <c:pt idx="79">
                  <c:v>-12.415026586807432</c:v>
                </c:pt>
                <c:pt idx="80">
                  <c:v>-12.748226586807432</c:v>
                </c:pt>
                <c:pt idx="81">
                  <c:v>-13.081426586807432</c:v>
                </c:pt>
                <c:pt idx="82">
                  <c:v>-13.414626586807431</c:v>
                </c:pt>
              </c:numCache>
            </c:numRef>
          </c:yVal>
          <c:smooth val="1"/>
        </c:ser>
        <c:axId val="49835423"/>
        <c:axId val="45865624"/>
      </c:scatterChart>
      <c:valAx>
        <c:axId val="4983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65624"/>
        <c:crosses val="autoZero"/>
        <c:crossBetween val="midCat"/>
        <c:dispUnits/>
      </c:valAx>
      <c:valAx>
        <c:axId val="45865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35423"/>
        <c:crosses val="autoZero"/>
        <c:crossBetween val="midCat"/>
        <c:dispUnits/>
      </c:valAx>
      <c:spPr>
        <a:solidFill>
          <a:srgbClr val="FFFFFF"/>
        </a:solidFill>
        <a:ln w="254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v 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vide)'!$F$18:$F$100</c:f>
              <c:numCache>
                <c:ptCount val="83"/>
                <c:pt idx="0">
                  <c:v>15</c:v>
                </c:pt>
                <c:pt idx="1">
                  <c:v>14.582147771913235</c:v>
                </c:pt>
                <c:pt idx="2">
                  <c:v>14.17146979440876</c:v>
                </c:pt>
                <c:pt idx="3">
                  <c:v>13.76777725620743</c:v>
                </c:pt>
                <c:pt idx="4">
                  <c:v>13.370900437985224</c:v>
                </c:pt>
                <c:pt idx="5">
                  <c:v>12.980688936386144</c:v>
                </c:pt>
                <c:pt idx="6">
                  <c:v>12.597012057847817</c:v>
                </c:pt>
                <c:pt idx="7">
                  <c:v>12.219759396424042</c:v>
                </c:pt>
                <c:pt idx="8">
                  <c:v>11.848841612720593</c:v>
                </c:pt>
                <c:pt idx="9">
                  <c:v>11.48419143424925</c:v>
                </c:pt>
                <c:pt idx="10">
                  <c:v>11.125764900936362</c:v>
                </c:pt>
                <c:pt idx="11">
                  <c:v>10.77354288314692</c:v>
                </c:pt>
                <c:pt idx="12">
                  <c:v>10.427532903301561</c:v>
                </c:pt>
                <c:pt idx="13">
                  <c:v>10.087771295788338</c:v>
                </c:pt>
                <c:pt idx="14">
                  <c:v>9.754325743099745</c:v>
                </c:pt>
                <c:pt idx="15">
                  <c:v>9.427298228477241</c:v>
                </c:pt>
                <c:pt idx="16">
                  <c:v>9.106828446085448</c:v>
                </c:pt>
                <c:pt idx="17">
                  <c:v>8.793097707772928</c:v>
                </c:pt>
                <c:pt idx="18">
                  <c:v>8.48633337921638</c:v>
                </c:pt>
                <c:pt idx="19">
                  <c:v>8.186813865433619</c:v>
                </c:pt>
                <c:pt idx="20">
                  <c:v>7.894874143161095</c:v>
                </c:pt>
                <c:pt idx="21">
                  <c:v>7.6109118012166626</c:v>
                </c:pt>
                <c:pt idx="22">
                  <c:v>7.335393494251431</c:v>
                </c:pt>
                <c:pt idx="23">
                  <c:v>7.068861633509827</c:v>
                </c:pt>
                <c:pt idx="24">
                  <c:v>6.811941022685093</c:v>
                </c:pt>
                <c:pt idx="25">
                  <c:v>6.565344990013766</c:v>
                </c:pt>
                <c:pt idx="26">
                  <c:v>6.329880363825954</c:v>
                </c:pt>
                <c:pt idx="27">
                  <c:v>6.106450388160156</c:v>
                </c:pt>
                <c:pt idx="28">
                  <c:v>5.896054389976129</c:v>
                </c:pt>
                <c:pt idx="29">
                  <c:v>5.699782722508351</c:v>
                </c:pt>
                <c:pt idx="30">
                  <c:v>5.518805282983037</c:v>
                </c:pt>
                <c:pt idx="31">
                  <c:v>5.354351837326842</c:v>
                </c:pt>
                <c:pt idx="32">
                  <c:v>5.207682615164348</c:v>
                </c:pt>
                <c:pt idx="33">
                  <c:v>5.080048314415507</c:v>
                </c:pt>
                <c:pt idx="34">
                  <c:v>4.972639886719381</c:v>
                </c:pt>
                <c:pt idx="35">
                  <c:v>4.886530252348194</c:v>
                </c:pt>
                <c:pt idx="36">
                  <c:v>4.822612195415131</c:v>
                </c:pt>
                <c:pt idx="37">
                  <c:v>4.781538643279553</c:v>
                </c:pt>
                <c:pt idx="38">
                  <c:v>4.763672684516661</c:v>
                </c:pt>
                <c:pt idx="39">
                  <c:v>4.769054415457527</c:v>
                </c:pt>
                <c:pt idx="40">
                  <c:v>4.797389761697432</c:v>
                </c:pt>
                <c:pt idx="41">
                  <c:v>4.848063107018325</c:v>
                </c:pt>
                <c:pt idx="42">
                  <c:v>4.920171729809143</c:v>
                </c:pt>
                <c:pt idx="43">
                  <c:v>5.012576768003063</c:v>
                </c:pt>
                <c:pt idx="44">
                  <c:v>5.123963548211023</c:v>
                </c:pt>
                <c:pt idx="45">
                  <c:v>5.252903914389553</c:v>
                </c:pt>
                <c:pt idx="46">
                  <c:v>5.397914395302386</c:v>
                </c:pt>
                <c:pt idx="47">
                  <c:v>5.55750603645766</c:v>
                </c:pt>
                <c:pt idx="48">
                  <c:v>5.730223836019279</c:v>
                </c:pt>
                <c:pt idx="49">
                  <c:v>5.914675496101288</c:v>
                </c:pt>
                <c:pt idx="50">
                  <c:v>6.1095504169797215</c:v>
                </c:pt>
                <c:pt idx="51">
                  <c:v>6.313630518270901</c:v>
                </c:pt>
                <c:pt idx="52">
                  <c:v>6.525794683233753</c:v>
                </c:pt>
                <c:pt idx="53">
                  <c:v>6.74501854161636</c:v>
                </c:pt>
                <c:pt idx="54">
                  <c:v>6.970371069183779</c:v>
                </c:pt>
                <c:pt idx="55">
                  <c:v>7.201009187992305</c:v>
                </c:pt>
                <c:pt idx="56">
                  <c:v>7.436171262423671</c:v>
                </c:pt>
                <c:pt idx="57">
                  <c:v>7.675170133633105</c:v>
                </c:pt>
                <c:pt idx="58">
                  <c:v>7.9173861308335685</c:v>
                </c:pt>
                <c:pt idx="59">
                  <c:v>8.162260341433791</c:v>
                </c:pt>
                <c:pt idx="60">
                  <c:v>8.409288307474297</c:v>
                </c:pt>
                <c:pt idx="61">
                  <c:v>8.658014235123465</c:v>
                </c:pt>
                <c:pt idx="62">
                  <c:v>8.908025749361327</c:v>
                </c:pt>
                <c:pt idx="63">
                  <c:v>9.158949190578761</c:v>
                </c:pt>
                <c:pt idx="64">
                  <c:v>9.410445428158628</c:v>
                </c:pt>
                <c:pt idx="65">
                  <c:v>9.66220615396705</c:v>
                </c:pt>
                <c:pt idx="66">
                  <c:v>9.913950612946968</c:v>
                </c:pt>
                <c:pt idx="67">
                  <c:v>10.165422726429986</c:v>
                </c:pt>
                <c:pt idx="68">
                  <c:v>10.41638856479329</c:v>
                </c:pt>
                <c:pt idx="69">
                  <c:v>10.666634128608857</c:v>
                </c:pt>
                <c:pt idx="70">
                  <c:v>10.915963400741646</c:v>
                </c:pt>
                <c:pt idx="71">
                  <c:v>11.164196635482773</c:v>
                </c:pt>
                <c:pt idx="72">
                  <c:v>11.411168854458424</c:v>
                </c:pt>
                <c:pt idx="73">
                  <c:v>11.656728522558739</c:v>
                </c:pt>
                <c:pt idx="74">
                  <c:v>11.900736380386068</c:v>
                </c:pt>
                <c:pt idx="75">
                  <c:v>12.143064412682467</c:v>
                </c:pt>
                <c:pt idx="76">
                  <c:v>12.383594934849185</c:v>
                </c:pt>
                <c:pt idx="77">
                  <c:v>12.622219782022215</c:v>
                </c:pt>
                <c:pt idx="78">
                  <c:v>12.858839587235854</c:v>
                </c:pt>
                <c:pt idx="79">
                  <c:v>13.093363137014261</c:v>
                </c:pt>
                <c:pt idx="80">
                  <c:v>13.325706794304885</c:v>
                </c:pt>
                <c:pt idx="81">
                  <c:v>13.55579398003375</c:v>
                </c:pt>
                <c:pt idx="82">
                  <c:v>13.783554705745502</c:v>
                </c:pt>
              </c:numCache>
            </c:numRef>
          </c:yVal>
          <c:smooth val="0"/>
        </c:ser>
        <c:ser>
          <c:idx val="1"/>
          <c:order val="1"/>
          <c:tx>
            <c:v>v vide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'trajectoires(air et vide)'!$A$18:$A$100</c:f>
              <c:numCache>
                <c:ptCount val="83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  <c:pt idx="82">
                  <c:v>2.787999999999997</c:v>
                </c:pt>
              </c:numCache>
            </c:numRef>
          </c:xVal>
          <c:yVal>
            <c:numRef>
              <c:f>'trajectoires(air et vide)'!$M$18:$M$100</c:f>
              <c:numCache>
                <c:ptCount val="83"/>
                <c:pt idx="0">
                  <c:v>15</c:v>
                </c:pt>
                <c:pt idx="1">
                  <c:v>14.691592222677857</c:v>
                </c:pt>
                <c:pt idx="2">
                  <c:v>14.384290338939108</c:v>
                </c:pt>
                <c:pt idx="3">
                  <c:v>14.078166768167844</c:v>
                </c:pt>
                <c:pt idx="4">
                  <c:v>13.773300077679057</c:v>
                </c:pt>
                <c:pt idx="5">
                  <c:v>13.469775610129608</c:v>
                </c:pt>
                <c:pt idx="6">
                  <c:v>13.167686183407126</c:v>
                </c:pt>
                <c:pt idx="7">
                  <c:v>12.867132871861525</c:v>
                </c:pt>
                <c:pt idx="8">
                  <c:v>12.5682258787622</c:v>
                </c:pt>
                <c:pt idx="9">
                  <c:v>12.271085510949566</c:v>
                </c:pt>
                <c:pt idx="10">
                  <c:v>11.975843267782226</c:v>
                </c:pt>
                <c:pt idx="11">
                  <c:v>11.682643057627557</c:v>
                </c:pt>
                <c:pt idx="12">
                  <c:v>11.391642556250693</c:v>
                </c:pt>
                <c:pt idx="13">
                  <c:v>11.103014722444996</c:v>
                </c:pt>
                <c:pt idx="14">
                  <c:v>10.816949486998578</c:v>
                </c:pt>
                <c:pt idx="15">
                  <c:v>10.533655631438085</c:v>
                </c:pt>
                <c:pt idx="16">
                  <c:v>10.253362872695755</c:v>
                </c:pt>
                <c:pt idx="17">
                  <c:v>9.976324168581545</c:v>
                </c:pt>
                <c:pt idx="18">
                  <c:v>9.702818256263113</c:v>
                </c:pt>
                <c:pt idx="19">
                  <c:v>9.433152431267143</c:v>
                </c:pt>
                <c:pt idx="20">
                  <c:v>9.167665567033392</c:v>
                </c:pt>
                <c:pt idx="21">
                  <c:v>8.90673136377303</c:v>
                </c:pt>
                <c:pt idx="22">
                  <c:v>8.650761799047912</c:v>
                </c:pt>
                <c:pt idx="23">
                  <c:v>8.400210729577868</c:v>
                </c:pt>
                <c:pt idx="24">
                  <c:v>8.15557756254967</c:v>
                </c:pt>
                <c:pt idx="25">
                  <c:v>7.917410873272404</c:v>
                </c:pt>
                <c:pt idx="26">
                  <c:v>7.686311792638949</c:v>
                </c:pt>
                <c:pt idx="27">
                  <c:v>7.462936921287024</c:v>
                </c:pt>
                <c:pt idx="28">
                  <c:v>7.248000447610191</c:v>
                </c:pt>
                <c:pt idx="29">
                  <c:v>7.042275056116879</c:v>
                </c:pt>
                <c:pt idx="30">
                  <c:v>6.846591117005198</c:v>
                </c:pt>
                <c:pt idx="31">
                  <c:v>6.661833558480949</c:v>
                </c:pt>
                <c:pt idx="32">
                  <c:v>6.488935758531704</c:v>
                </c:pt>
                <c:pt idx="33">
                  <c:v>6.32886977870456</c:v>
                </c:pt>
                <c:pt idx="34">
                  <c:v>6.182632332045014</c:v>
                </c:pt>
                <c:pt idx="35">
                  <c:v>6.051226066732002</c:v>
                </c:pt>
                <c:pt idx="36">
                  <c:v>5.935636086229119</c:v>
                </c:pt>
                <c:pt idx="37">
                  <c:v>5.836802126643819</c:v>
                </c:pt>
                <c:pt idx="38">
                  <c:v>5.755587447258731</c:v>
                </c:pt>
                <c:pt idx="39">
                  <c:v>5.692746186199658</c:v>
                </c:pt>
                <c:pt idx="40">
                  <c:v>5.648891563655583</c:v>
                </c:pt>
                <c:pt idx="41">
                  <c:v>5.6244677201836355</c:v>
                </c:pt>
                <c:pt idx="42">
                  <c:v>5.619728005236212</c:v>
                </c:pt>
                <c:pt idx="43">
                  <c:v>5.634722091663852</c:v>
                </c:pt>
                <c:pt idx="44">
                  <c:v>5.669293406389647</c:v>
                </c:pt>
                <c:pt idx="45">
                  <c:v>5.723087181336801</c:v>
                </c:pt>
                <c:pt idx="46">
                  <c:v>5.795568179447989</c:v>
                </c:pt>
                <c:pt idx="47">
                  <c:v>5.886046095646767</c:v>
                </c:pt>
                <c:pt idx="48">
                  <c:v>5.993705968557936</c:v>
                </c:pt>
                <c:pt idx="49">
                  <c:v>6.117640747459392</c:v>
                </c:pt>
                <c:pt idx="50">
                  <c:v>6.2568833992990465</c:v>
                </c:pt>
                <c:pt idx="51">
                  <c:v>6.410436483568998</c:v>
                </c:pt>
                <c:pt idx="52">
                  <c:v>6.577297805886619</c:v>
                </c:pt>
                <c:pt idx="53">
                  <c:v>6.756481438202093</c:v>
                </c:pt>
                <c:pt idx="54">
                  <c:v>6.94703396437774</c:v>
                </c:pt>
                <c:pt idx="55">
                  <c:v>7.148046226743807</c:v>
                </c:pt>
                <c:pt idx="56">
                  <c:v>7.3586611076414465</c:v>
                </c:pt>
                <c:pt idx="57">
                  <c:v>7.578078002670817</c:v>
                </c:pt>
                <c:pt idx="58">
                  <c:v>7.805554663956419</c:v>
                </c:pt>
                <c:pt idx="59">
                  <c:v>8.040407047498295</c:v>
                </c:pt>
                <c:pt idx="60">
                  <c:v>8.282007718356024</c:v>
                </c:pt>
                <c:pt idx="61">
                  <c:v>8.529783273000389</c:v>
                </c:pt>
                <c:pt idx="62">
                  <c:v>8.783211144097908</c:v>
                </c:pt>
                <c:pt idx="63">
                  <c:v>9.04181606754164</c:v>
                </c:pt>
                <c:pt idx="64">
                  <c:v>9.305166418538823</c:v>
                </c:pt>
                <c:pt idx="65">
                  <c:v>9.57287056395056</c:v>
                </c:pt>
                <c:pt idx="66">
                  <c:v>9.844573331109865</c:v>
                </c:pt>
                <c:pt idx="67">
                  <c:v>10.119952657450925</c:v>
                </c:pt>
                <c:pt idx="68">
                  <c:v>10.398716458606636</c:v>
                </c:pt>
                <c:pt idx="69">
                  <c:v>10.680599733345735</c:v>
                </c:pt>
                <c:pt idx="70">
                  <c:v>10.96536191018762</c:v>
                </c:pt>
                <c:pt idx="71">
                  <c:v>11.252784431368173</c:v>
                </c:pt>
                <c:pt idx="72">
                  <c:v>11.542668563910617</c:v>
                </c:pt>
                <c:pt idx="73">
                  <c:v>11.834833423996253</c:v>
                </c:pt>
                <c:pt idx="74">
                  <c:v>12.129114198950694</c:v>
                </c:pt>
                <c:pt idx="75">
                  <c:v>12.425360550448255</c:v>
                </c:pt>
                <c:pt idx="76">
                  <c:v>12.723435182610249</c:v>
                </c:pt>
                <c:pt idx="77">
                  <c:v>13.02321255925483</c:v>
                </c:pt>
                <c:pt idx="78">
                  <c:v>13.324577755448058</c:v>
                </c:pt>
                <c:pt idx="79">
                  <c:v>13.627425429567745</c:v>
                </c:pt>
                <c:pt idx="80">
                  <c:v>13.931658903227502</c:v>
                </c:pt>
                <c:pt idx="81">
                  <c:v>14.237189337552781</c:v>
                </c:pt>
                <c:pt idx="82">
                  <c:v>14.54393499541218</c:v>
                </c:pt>
              </c:numCache>
            </c:numRef>
          </c:yVal>
          <c:smooth val="0"/>
        </c:ser>
        <c:axId val="10137433"/>
        <c:axId val="24128034"/>
      </c:scatterChart>
      <c:valAx>
        <c:axId val="1013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28034"/>
        <c:crosses val="autoZero"/>
        <c:crossBetween val="midCat"/>
        <c:dispUnits/>
      </c:valAx>
      <c:valAx>
        <c:axId val="2412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374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ax 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'trajectoires(air et vide)'!$A$18:$A$100</c:f>
              <c:numCache>
                <c:ptCount val="82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</c:numCache>
            </c:numRef>
          </c:xVal>
          <c:yVal>
            <c:numRef>
              <c:f>'trajectoires(air et vide)'!$B$19:$B$100</c:f>
              <c:numCache>
                <c:ptCount val="82"/>
                <c:pt idx="0">
                  <c:v>-1.215771494343249</c:v>
                </c:pt>
                <c:pt idx="1">
                  <c:v>-1.173209377175123</c:v>
                </c:pt>
                <c:pt idx="2">
                  <c:v>-1.132014287015101</c:v>
                </c:pt>
                <c:pt idx="3">
                  <c:v>-1.0921239152730213</c:v>
                </c:pt>
                <c:pt idx="4">
                  <c:v>-1.053480232082764</c:v>
                </c:pt>
                <c:pt idx="5">
                  <c:v>-1.0160292839331273</c:v>
                </c:pt>
                <c:pt idx="6">
                  <c:v>-0.9797210206531738</c:v>
                </c:pt>
                <c:pt idx="7">
                  <c:v>-0.9445091510717923</c:v>
                </c:pt>
                <c:pt idx="8">
                  <c:v>-0.9103510270353692</c:v>
                </c:pt>
                <c:pt idx="9">
                  <c:v>-0.8772075558291299</c:v>
                </c:pt>
                <c:pt idx="10">
                  <c:v>-0.8450431414078944</c:v>
                </c:pt>
                <c:pt idx="11">
                  <c:v>-0.813825655198789</c:v>
                </c:pt>
                <c:pt idx="12">
                  <c:v>-0.7835264375860642</c:v>
                </c:pt>
                <c:pt idx="13">
                  <c:v>-0.7541203315147714</c:v>
                </c:pt>
                <c:pt idx="14">
                  <c:v>-0.7255857499352438</c:v>
                </c:pt>
                <c:pt idx="15">
                  <c:v>-0.6979047790212374</c:v>
                </c:pt>
                <c:pt idx="16">
                  <c:v>-0.6710633191806304</c:v>
                </c:pt>
                <c:pt idx="17">
                  <c:v>-0.6450512657633773</c:v>
                </c:pt>
                <c:pt idx="18">
                  <c:v>-0.6198627309474123</c:v>
                </c:pt>
                <c:pt idx="19">
                  <c:v>-0.5954963073943322</c:v>
                </c:pt>
                <c:pt idx="20">
                  <c:v>-0.5719553726986747</c:v>
                </c:pt>
                <c:pt idx="21">
                  <c:v>-0.5492484311203953</c:v>
                </c:pt>
                <c:pt idx="22">
                  <c:v>-0.527389485219287</c:v>
                </c:pt>
                <c:pt idx="23">
                  <c:v>-0.5063984243490334</c:v>
                </c:pt>
                <c:pt idx="24">
                  <c:v>-0.48630140900463914</c:v>
                </c:pt>
                <c:pt idx="25">
                  <c:v>-0.4671312192476087</c:v>
                </c:pt>
                <c:pt idx="26">
                  <c:v>-0.44892752151200727</c:v>
                </c:pt>
                <c:pt idx="27">
                  <c:v>-0.43173699109314495</c:v>
                </c:pt>
                <c:pt idx="28">
                  <c:v>-0.4156132084435949</c:v>
                </c:pt>
                <c:pt idx="29">
                  <c:v>-0.40061622835840155</c:v>
                </c:pt>
                <c:pt idx="30">
                  <c:v>-0.38681170658680347</c:v>
                </c:pt>
                <c:pt idx="31">
                  <c:v>-0.37426946525736476</c:v>
                </c:pt>
                <c:pt idx="32">
                  <c:v>-0.3630613959876302</c:v>
                </c:pt>
                <c:pt idx="33">
                  <c:v>-0.35325864768591414</c:v>
                </c:pt>
                <c:pt idx="34">
                  <c:v>-0.34492813201616923</c:v>
                </c:pt>
                <c:pt idx="35">
                  <c:v>-0.3381285019780045</c:v>
                </c:pt>
                <c:pt idx="36">
                  <c:v>-0.33290590224888617</c:v>
                </c:pt>
                <c:pt idx="37">
                  <c:v>-0.32928992089897907</c:v>
                </c:pt>
                <c:pt idx="38">
                  <c:v>-0.3272902460843785</c:v>
                </c:pt>
                <c:pt idx="39">
                  <c:v>-0.32689450722973645</c:v>
                </c:pt>
                <c:pt idx="40">
                  <c:v>-0.3280676414303491</c:v>
                </c:pt>
                <c:pt idx="41">
                  <c:v>-0.33075289521879286</c:v>
                </c:pt>
                <c:pt idx="42">
                  <c:v>-0.3348743089963004</c:v>
                </c:pt>
                <c:pt idx="43">
                  <c:v>-0.3403403098182809</c:v>
                </c:pt>
                <c:pt idx="44">
                  <c:v>-0.34704791436006505</c:v>
                </c:pt>
                <c:pt idx="45">
                  <c:v>-0.35488703605255506</c:v>
                </c:pt>
                <c:pt idx="46">
                  <c:v>-0.36374447778481084</c:v>
                </c:pt>
                <c:pt idx="47">
                  <c:v>-0.373507330729749</c:v>
                </c:pt>
                <c:pt idx="48">
                  <c:v>-0.38406564575453167</c:v>
                </c:pt>
                <c:pt idx="49">
                  <c:v>-0.39531436480488125</c:v>
                </c:pt>
                <c:pt idx="50">
                  <c:v>-0.4071545815941846</c:v>
                </c:pt>
                <c:pt idx="51">
                  <c:v>-0.41949424421450315</c:v>
                </c:pt>
                <c:pt idx="52">
                  <c:v>-0.4322484252197182</c:v>
                </c:pt>
                <c:pt idx="53">
                  <c:v>-0.44533927790553146</c:v>
                </c:pt>
                <c:pt idx="54">
                  <c:v>-0.45869578032441904</c:v>
                </c:pt>
                <c:pt idx="55">
                  <c:v>-0.4722533478299103</c:v>
                </c:pt>
                <c:pt idx="56">
                  <c:v>-0.4859533748088867</c:v>
                </c:pt>
                <c:pt idx="57">
                  <c:v>-0.49974274882689546</c:v>
                </c:pt>
                <c:pt idx="58">
                  <c:v>-0.5135733663972204</c:v>
                </c:pt>
                <c:pt idx="59">
                  <c:v>-0.527401668918497</c:v>
                </c:pt>
                <c:pt idx="60">
                  <c:v>-0.5411882095619434</c:v>
                </c:pt>
                <c:pt idx="61">
                  <c:v>-0.5548972564610288</c:v>
                </c:pt>
                <c:pt idx="62">
                  <c:v>-0.5684964339126566</c:v>
                </c:pt>
                <c:pt idx="63">
                  <c:v>-0.5819564009655849</c:v>
                </c:pt>
                <c:pt idx="64">
                  <c:v>-0.5952505653690682</c:v>
                </c:pt>
                <c:pt idx="65">
                  <c:v>-0.6083548300928372</c:v>
                </c:pt>
                <c:pt idx="66">
                  <c:v>-0.6212473692951982</c:v>
                </c:pt>
                <c:pt idx="67">
                  <c:v>-0.6339084305566991</c:v>
                </c:pt>
                <c:pt idx="68">
                  <c:v>-0.64632016030603</c:v>
                </c:pt>
                <c:pt idx="69">
                  <c:v>-0.6584664495701459</c:v>
                </c:pt>
                <c:pt idx="70">
                  <c:v>-0.6703327974338709</c:v>
                </c:pt>
                <c:pt idx="71">
                  <c:v>-0.6819061898644139</c:v>
                </c:pt>
                <c:pt idx="72">
                  <c:v>-0.6931749918240195</c:v>
                </c:pt>
                <c:pt idx="73">
                  <c:v>-0.704128850848067</c:v>
                </c:pt>
                <c:pt idx="74">
                  <c:v>-0.7147586105002496</c:v>
                </c:pt>
                <c:pt idx="75">
                  <c:v>-0.7250562323283721</c:v>
                </c:pt>
                <c:pt idx="76">
                  <c:v>-0.7350147251332727</c:v>
                </c:pt>
                <c:pt idx="77">
                  <c:v>-0.7446280805301707</c:v>
                </c:pt>
                <c:pt idx="78">
                  <c:v>-0.7538912139278414</c:v>
                </c:pt>
                <c:pt idx="79">
                  <c:v>-0.7627999101782448</c:v>
                </c:pt>
                <c:pt idx="80">
                  <c:v>-0.771350773259519</c:v>
                </c:pt>
                <c:pt idx="81">
                  <c:v>-0.7795411794505274</c:v>
                </c:pt>
              </c:numCache>
            </c:numRef>
          </c:yVal>
          <c:smooth val="0"/>
        </c:ser>
        <c:ser>
          <c:idx val="1"/>
          <c:order val="1"/>
          <c:tx>
            <c:v>ax vide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'trajectoires(air et vide)'!$A$18:$A$100</c:f>
              <c:numCache>
                <c:ptCount val="82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</c:numCache>
            </c:numRef>
          </c:xVal>
          <c:yVal>
            <c:numRef>
              <c:f>'trajectoires(air et vide)'!$I$19:$I$100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axId val="15825715"/>
        <c:axId val="8213708"/>
      </c:scatterChart>
      <c:valAx>
        <c:axId val="1582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13708"/>
        <c:crosses val="autoZero"/>
        <c:crossBetween val="midCat"/>
        <c:dispUnits/>
      </c:valAx>
      <c:valAx>
        <c:axId val="821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25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ay vide,</a:t>
            </a:r>
            <a:r>
              <a:rPr lang="en-US" cap="none" sz="14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ay air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2"/>
          <c:w val="0.93875"/>
          <c:h val="0.7735"/>
        </c:manualLayout>
      </c:layout>
      <c:scatterChart>
        <c:scatterStyle val="smooth"/>
        <c:varyColors val="0"/>
        <c:ser>
          <c:idx val="0"/>
          <c:order val="0"/>
          <c:tx>
            <c:v>accélération vide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'trajectoires(air et vide)'!$A$18:$A$100</c:f>
              <c:numCache>
                <c:ptCount val="82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</c:numCache>
            </c:numRef>
          </c:xVal>
          <c:yVal>
            <c:numRef>
              <c:f>'trajectoires(air et vide)'!$J$19:$J$100</c:f>
              <c:numCache>
                <c:ptCount val="82"/>
                <c:pt idx="0">
                  <c:v>-9.8</c:v>
                </c:pt>
                <c:pt idx="1">
                  <c:v>-9.8</c:v>
                </c:pt>
                <c:pt idx="2">
                  <c:v>-9.8</c:v>
                </c:pt>
                <c:pt idx="3">
                  <c:v>-9.8</c:v>
                </c:pt>
                <c:pt idx="4">
                  <c:v>-9.8</c:v>
                </c:pt>
                <c:pt idx="5">
                  <c:v>-9.8</c:v>
                </c:pt>
                <c:pt idx="6">
                  <c:v>-9.8</c:v>
                </c:pt>
                <c:pt idx="7">
                  <c:v>-9.8</c:v>
                </c:pt>
                <c:pt idx="8">
                  <c:v>-9.8</c:v>
                </c:pt>
                <c:pt idx="9">
                  <c:v>-9.8</c:v>
                </c:pt>
                <c:pt idx="10">
                  <c:v>-9.8</c:v>
                </c:pt>
                <c:pt idx="11">
                  <c:v>-9.8</c:v>
                </c:pt>
                <c:pt idx="12">
                  <c:v>-9.8</c:v>
                </c:pt>
                <c:pt idx="13">
                  <c:v>-9.8</c:v>
                </c:pt>
                <c:pt idx="14">
                  <c:v>-9.8</c:v>
                </c:pt>
                <c:pt idx="15">
                  <c:v>-9.8</c:v>
                </c:pt>
                <c:pt idx="16">
                  <c:v>-9.8</c:v>
                </c:pt>
                <c:pt idx="17">
                  <c:v>-9.8</c:v>
                </c:pt>
                <c:pt idx="18">
                  <c:v>-9.8</c:v>
                </c:pt>
                <c:pt idx="19">
                  <c:v>-9.8</c:v>
                </c:pt>
                <c:pt idx="20">
                  <c:v>-9.8</c:v>
                </c:pt>
                <c:pt idx="21">
                  <c:v>-9.8</c:v>
                </c:pt>
                <c:pt idx="22">
                  <c:v>-9.8</c:v>
                </c:pt>
                <c:pt idx="23">
                  <c:v>-9.8</c:v>
                </c:pt>
                <c:pt idx="24">
                  <c:v>-9.8</c:v>
                </c:pt>
                <c:pt idx="25">
                  <c:v>-9.8</c:v>
                </c:pt>
                <c:pt idx="26">
                  <c:v>-9.8</c:v>
                </c:pt>
                <c:pt idx="27">
                  <c:v>-9.8</c:v>
                </c:pt>
                <c:pt idx="28">
                  <c:v>-9.8</c:v>
                </c:pt>
                <c:pt idx="29">
                  <c:v>-9.8</c:v>
                </c:pt>
                <c:pt idx="30">
                  <c:v>-9.8</c:v>
                </c:pt>
                <c:pt idx="31">
                  <c:v>-9.8</c:v>
                </c:pt>
                <c:pt idx="32">
                  <c:v>-9.8</c:v>
                </c:pt>
                <c:pt idx="33">
                  <c:v>-9.8</c:v>
                </c:pt>
                <c:pt idx="34">
                  <c:v>-9.8</c:v>
                </c:pt>
                <c:pt idx="35">
                  <c:v>-9.8</c:v>
                </c:pt>
                <c:pt idx="36">
                  <c:v>-9.8</c:v>
                </c:pt>
                <c:pt idx="37">
                  <c:v>-9.8</c:v>
                </c:pt>
                <c:pt idx="38">
                  <c:v>-9.8</c:v>
                </c:pt>
                <c:pt idx="39">
                  <c:v>-9.8</c:v>
                </c:pt>
                <c:pt idx="40">
                  <c:v>-9.8</c:v>
                </c:pt>
                <c:pt idx="41">
                  <c:v>-9.8</c:v>
                </c:pt>
                <c:pt idx="42">
                  <c:v>-9.8</c:v>
                </c:pt>
                <c:pt idx="43">
                  <c:v>-9.8</c:v>
                </c:pt>
                <c:pt idx="44">
                  <c:v>-9.8</c:v>
                </c:pt>
                <c:pt idx="45">
                  <c:v>-9.8</c:v>
                </c:pt>
                <c:pt idx="46">
                  <c:v>-9.8</c:v>
                </c:pt>
                <c:pt idx="47">
                  <c:v>-9.8</c:v>
                </c:pt>
                <c:pt idx="48">
                  <c:v>-9.8</c:v>
                </c:pt>
                <c:pt idx="49">
                  <c:v>-9.8</c:v>
                </c:pt>
                <c:pt idx="50">
                  <c:v>-9.8</c:v>
                </c:pt>
                <c:pt idx="51">
                  <c:v>-9.8</c:v>
                </c:pt>
                <c:pt idx="52">
                  <c:v>-9.8</c:v>
                </c:pt>
                <c:pt idx="53">
                  <c:v>-9.8</c:v>
                </c:pt>
                <c:pt idx="54">
                  <c:v>-9.8</c:v>
                </c:pt>
                <c:pt idx="55">
                  <c:v>-9.8</c:v>
                </c:pt>
                <c:pt idx="56">
                  <c:v>-9.8</c:v>
                </c:pt>
                <c:pt idx="57">
                  <c:v>-9.8</c:v>
                </c:pt>
                <c:pt idx="58">
                  <c:v>-9.8</c:v>
                </c:pt>
                <c:pt idx="59">
                  <c:v>-9.8</c:v>
                </c:pt>
                <c:pt idx="60">
                  <c:v>-9.8</c:v>
                </c:pt>
                <c:pt idx="61">
                  <c:v>-9.8</c:v>
                </c:pt>
                <c:pt idx="62">
                  <c:v>-9.8</c:v>
                </c:pt>
                <c:pt idx="63">
                  <c:v>-9.8</c:v>
                </c:pt>
                <c:pt idx="64">
                  <c:v>-9.8</c:v>
                </c:pt>
                <c:pt idx="65">
                  <c:v>-9.8</c:v>
                </c:pt>
                <c:pt idx="66">
                  <c:v>-9.8</c:v>
                </c:pt>
                <c:pt idx="67">
                  <c:v>-9.8</c:v>
                </c:pt>
                <c:pt idx="68">
                  <c:v>-9.8</c:v>
                </c:pt>
                <c:pt idx="69">
                  <c:v>-9.8</c:v>
                </c:pt>
                <c:pt idx="70">
                  <c:v>-9.8</c:v>
                </c:pt>
                <c:pt idx="71">
                  <c:v>-9.8</c:v>
                </c:pt>
                <c:pt idx="72">
                  <c:v>-9.8</c:v>
                </c:pt>
                <c:pt idx="73">
                  <c:v>-9.8</c:v>
                </c:pt>
                <c:pt idx="74">
                  <c:v>-9.8</c:v>
                </c:pt>
                <c:pt idx="75">
                  <c:v>-9.8</c:v>
                </c:pt>
                <c:pt idx="76">
                  <c:v>-9.8</c:v>
                </c:pt>
                <c:pt idx="77">
                  <c:v>-9.8</c:v>
                </c:pt>
                <c:pt idx="78">
                  <c:v>-9.8</c:v>
                </c:pt>
                <c:pt idx="79">
                  <c:v>-9.8</c:v>
                </c:pt>
                <c:pt idx="80">
                  <c:v>-9.8</c:v>
                </c:pt>
                <c:pt idx="81">
                  <c:v>-9.8</c:v>
                </c:pt>
              </c:numCache>
            </c:numRef>
          </c:yVal>
          <c:smooth val="1"/>
        </c:ser>
        <c:ser>
          <c:idx val="1"/>
          <c:order val="1"/>
          <c:tx>
            <c:v>accélération air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'trajectoires(air et vide)'!$A$18:$A$100</c:f>
              <c:numCache>
                <c:ptCount val="82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0.10200000000000001</c:v>
                </c:pt>
                <c:pt idx="4">
                  <c:v>0.136</c:v>
                </c:pt>
                <c:pt idx="5">
                  <c:v>0.17</c:v>
                </c:pt>
                <c:pt idx="6">
                  <c:v>0.20400000000000001</c:v>
                </c:pt>
                <c:pt idx="7">
                  <c:v>0.23800000000000002</c:v>
                </c:pt>
                <c:pt idx="8">
                  <c:v>0.272</c:v>
                </c:pt>
                <c:pt idx="9">
                  <c:v>0.30600000000000005</c:v>
                </c:pt>
                <c:pt idx="10">
                  <c:v>0.3400000000000001</c:v>
                </c:pt>
                <c:pt idx="11">
                  <c:v>0.3740000000000001</c:v>
                </c:pt>
                <c:pt idx="12">
                  <c:v>0.40800000000000014</c:v>
                </c:pt>
                <c:pt idx="13">
                  <c:v>0.44200000000000017</c:v>
                </c:pt>
                <c:pt idx="14">
                  <c:v>0.4760000000000002</c:v>
                </c:pt>
                <c:pt idx="15">
                  <c:v>0.5100000000000002</c:v>
                </c:pt>
                <c:pt idx="16">
                  <c:v>0.5440000000000003</c:v>
                </c:pt>
                <c:pt idx="17">
                  <c:v>0.5780000000000003</c:v>
                </c:pt>
                <c:pt idx="18">
                  <c:v>0.6120000000000003</c:v>
                </c:pt>
                <c:pt idx="19">
                  <c:v>0.6460000000000004</c:v>
                </c:pt>
                <c:pt idx="20">
                  <c:v>0.6800000000000004</c:v>
                </c:pt>
                <c:pt idx="21">
                  <c:v>0.7140000000000004</c:v>
                </c:pt>
                <c:pt idx="22">
                  <c:v>0.7480000000000004</c:v>
                </c:pt>
                <c:pt idx="23">
                  <c:v>0.7820000000000005</c:v>
                </c:pt>
                <c:pt idx="24">
                  <c:v>0.8160000000000005</c:v>
                </c:pt>
                <c:pt idx="25">
                  <c:v>0.8500000000000005</c:v>
                </c:pt>
                <c:pt idx="26">
                  <c:v>0.8840000000000006</c:v>
                </c:pt>
                <c:pt idx="27">
                  <c:v>0.9180000000000006</c:v>
                </c:pt>
                <c:pt idx="28">
                  <c:v>0.9520000000000006</c:v>
                </c:pt>
                <c:pt idx="29">
                  <c:v>0.9860000000000007</c:v>
                </c:pt>
                <c:pt idx="30">
                  <c:v>1.0200000000000007</c:v>
                </c:pt>
                <c:pt idx="31">
                  <c:v>1.0540000000000007</c:v>
                </c:pt>
                <c:pt idx="32">
                  <c:v>1.0880000000000007</c:v>
                </c:pt>
                <c:pt idx="33">
                  <c:v>1.1220000000000008</c:v>
                </c:pt>
                <c:pt idx="34">
                  <c:v>1.1560000000000008</c:v>
                </c:pt>
                <c:pt idx="35">
                  <c:v>1.1900000000000008</c:v>
                </c:pt>
                <c:pt idx="36">
                  <c:v>1.2240000000000009</c:v>
                </c:pt>
                <c:pt idx="37">
                  <c:v>1.258000000000001</c:v>
                </c:pt>
                <c:pt idx="38">
                  <c:v>1.292000000000001</c:v>
                </c:pt>
                <c:pt idx="39">
                  <c:v>1.326000000000001</c:v>
                </c:pt>
                <c:pt idx="40">
                  <c:v>1.360000000000001</c:v>
                </c:pt>
                <c:pt idx="41">
                  <c:v>1.394000000000001</c:v>
                </c:pt>
                <c:pt idx="42">
                  <c:v>1.428000000000001</c:v>
                </c:pt>
                <c:pt idx="43">
                  <c:v>1.462000000000001</c:v>
                </c:pt>
                <c:pt idx="44">
                  <c:v>1.496000000000001</c:v>
                </c:pt>
                <c:pt idx="45">
                  <c:v>1.5300000000000011</c:v>
                </c:pt>
                <c:pt idx="46">
                  <c:v>1.5640000000000012</c:v>
                </c:pt>
                <c:pt idx="47">
                  <c:v>1.5980000000000012</c:v>
                </c:pt>
                <c:pt idx="48">
                  <c:v>1.6320000000000012</c:v>
                </c:pt>
                <c:pt idx="49">
                  <c:v>1.6660000000000013</c:v>
                </c:pt>
                <c:pt idx="50">
                  <c:v>1.7000000000000013</c:v>
                </c:pt>
                <c:pt idx="51">
                  <c:v>1.7340000000000013</c:v>
                </c:pt>
                <c:pt idx="52">
                  <c:v>1.7680000000000013</c:v>
                </c:pt>
                <c:pt idx="53">
                  <c:v>1.8020000000000014</c:v>
                </c:pt>
                <c:pt idx="54">
                  <c:v>1.8360000000000014</c:v>
                </c:pt>
                <c:pt idx="55">
                  <c:v>1.8700000000000014</c:v>
                </c:pt>
                <c:pt idx="56">
                  <c:v>1.9040000000000015</c:v>
                </c:pt>
                <c:pt idx="57">
                  <c:v>1.9380000000000015</c:v>
                </c:pt>
                <c:pt idx="58">
                  <c:v>1.9720000000000015</c:v>
                </c:pt>
                <c:pt idx="59">
                  <c:v>2.0060000000000016</c:v>
                </c:pt>
                <c:pt idx="60">
                  <c:v>2.0400000000000014</c:v>
                </c:pt>
                <c:pt idx="61">
                  <c:v>2.074000000000001</c:v>
                </c:pt>
                <c:pt idx="62">
                  <c:v>2.108000000000001</c:v>
                </c:pt>
                <c:pt idx="63">
                  <c:v>2.142000000000001</c:v>
                </c:pt>
                <c:pt idx="64">
                  <c:v>2.1760000000000006</c:v>
                </c:pt>
                <c:pt idx="65">
                  <c:v>2.2100000000000004</c:v>
                </c:pt>
                <c:pt idx="66">
                  <c:v>2.244</c:v>
                </c:pt>
                <c:pt idx="67">
                  <c:v>2.278</c:v>
                </c:pt>
                <c:pt idx="68">
                  <c:v>2.312</c:v>
                </c:pt>
                <c:pt idx="69">
                  <c:v>2.3459999999999996</c:v>
                </c:pt>
                <c:pt idx="70">
                  <c:v>2.3799999999999994</c:v>
                </c:pt>
                <c:pt idx="71">
                  <c:v>2.4139999999999993</c:v>
                </c:pt>
                <c:pt idx="72">
                  <c:v>2.447999999999999</c:v>
                </c:pt>
                <c:pt idx="73">
                  <c:v>2.481999999999999</c:v>
                </c:pt>
                <c:pt idx="74">
                  <c:v>2.5159999999999987</c:v>
                </c:pt>
                <c:pt idx="75">
                  <c:v>2.5499999999999985</c:v>
                </c:pt>
                <c:pt idx="76">
                  <c:v>2.5839999999999983</c:v>
                </c:pt>
                <c:pt idx="77">
                  <c:v>2.617999999999998</c:v>
                </c:pt>
                <c:pt idx="78">
                  <c:v>2.651999999999998</c:v>
                </c:pt>
                <c:pt idx="79">
                  <c:v>2.6859999999999977</c:v>
                </c:pt>
                <c:pt idx="80">
                  <c:v>2.7199999999999975</c:v>
                </c:pt>
                <c:pt idx="81">
                  <c:v>2.7539999999999973</c:v>
                </c:pt>
              </c:numCache>
            </c:numRef>
          </c:xVal>
          <c:yVal>
            <c:numRef>
              <c:f>'trajectoires(air et vide)'!$C$19:$C$100</c:f>
              <c:numCache>
                <c:ptCount val="82"/>
                <c:pt idx="0">
                  <c:v>-12.780578181070458</c:v>
                </c:pt>
                <c:pt idx="1">
                  <c:v>-12.605352090750838</c:v>
                </c:pt>
                <c:pt idx="2">
                  <c:v>-12.437931300486229</c:v>
                </c:pt>
                <c:pt idx="3">
                  <c:v>-12.27798980190973</c:v>
                </c:pt>
                <c:pt idx="4">
                  <c:v>-12.125221400857555</c:v>
                </c:pt>
                <c:pt idx="5">
                  <c:v>-11.979338334472645</c:v>
                </c:pt>
                <c:pt idx="6">
                  <c:v>-11.840069989561467</c:v>
                </c:pt>
                <c:pt idx="7">
                  <c:v>-11.707161710974528</c:v>
                </c:pt>
                <c:pt idx="8">
                  <c:v>-11.580373689445405</c:v>
                </c:pt>
                <c:pt idx="9">
                  <c:v>-11.459479918806709</c:v>
                </c:pt>
                <c:pt idx="10">
                  <c:v>-11.344267212801391</c:v>
                </c:pt>
                <c:pt idx="11">
                  <c:v>-11.234534271815704</c:v>
                </c:pt>
                <c:pt idx="12">
                  <c:v>-11.130090789762455</c:v>
                </c:pt>
                <c:pt idx="13">
                  <c:v>-11.03075659102103</c:v>
                </c:pt>
                <c:pt idx="14">
                  <c:v>-10.936360786770372</c:v>
                </c:pt>
                <c:pt idx="15">
                  <c:v>-10.846740939204933</c:v>
                </c:pt>
                <c:pt idx="16">
                  <c:v>-10.761742220972113</c:v>
                </c:pt>
                <c:pt idx="17">
                  <c:v>-10.68121655568638</c:v>
                </c:pt>
                <c:pt idx="18">
                  <c:v>-10.605021723543707</c:v>
                </c:pt>
                <c:pt idx="19">
                  <c:v>-10.533020413887925</c:v>
                </c:pt>
                <c:pt idx="20">
                  <c:v>-10.465079204120329</c:v>
                </c:pt>
                <c:pt idx="21">
                  <c:v>-10.401067441726639</c:v>
                </c:pt>
                <c:pt idx="22">
                  <c:v>-10.340856003679638</c:v>
                </c:pt>
                <c:pt idx="23">
                  <c:v>-10.284315905518504</c:v>
                </c:pt>
                <c:pt idx="24">
                  <c:v>-10.231316731755813</c:v>
                </c:pt>
                <c:pt idx="25">
                  <c:v>-10.1817248610745</c:v>
                </c:pt>
                <c:pt idx="26">
                  <c:v>-10.135401465723511</c:v>
                </c:pt>
                <c:pt idx="27">
                  <c:v>-10.092200276869029</c:v>
                </c:pt>
                <c:pt idx="28">
                  <c:v>-10.051965129207124</c:v>
                </c:pt>
                <c:pt idx="29">
                  <c:v>-10.014527331889262</c:v>
                </c:pt>
                <c:pt idx="30">
                  <c:v>-9.979702961132046</c:v>
                </c:pt>
                <c:pt idx="31">
                  <c:v>-9.947290233045935</c:v>
                </c:pt>
                <c:pt idx="32">
                  <c:v>-9.917067189178514</c:v>
                </c:pt>
                <c:pt idx="33">
                  <c:v>-9.888790001139064</c:v>
                </c:pt>
                <c:pt idx="34">
                  <c:v>-9.862192255042729</c:v>
                </c:pt>
                <c:pt idx="35">
                  <c:v>-9.836985584628248</c:v>
                </c:pt>
                <c:pt idx="36">
                  <c:v>-9.812861955915798</c:v>
                </c:pt>
                <c:pt idx="37">
                  <c:v>-9.789497749209445</c:v>
                </c:pt>
                <c:pt idx="38">
                  <c:v>-9.766559544424181</c:v>
                </c:pt>
                <c:pt idx="39">
                  <c:v>-9.743711235607414</c:v>
                </c:pt>
                <c:pt idx="40">
                  <c:v>-9.720621850909263</c:v>
                </c:pt>
                <c:pt idx="41">
                  <c:v>-9.696973310584333</c:v>
                </c:pt>
                <c:pt idx="42">
                  <c:v>-9.672467365679415</c:v>
                </c:pt>
                <c:pt idx="43">
                  <c:v>-9.646831121131214</c:v>
                </c:pt>
                <c:pt idx="44">
                  <c:v>-9.619820806911356</c:v>
                </c:pt>
                <c:pt idx="45">
                  <c:v>-9.591223742565324</c:v>
                </c:pt>
                <c:pt idx="46">
                  <c:v>-9.560858674541095</c:v>
                </c:pt>
                <c:pt idx="47">
                  <c:v>-9.528574812733504</c:v>
                </c:pt>
                <c:pt idx="48">
                  <c:v>-9.494249947739918</c:v>
                </c:pt>
                <c:pt idx="49">
                  <c:v>-9.457788012886061</c:v>
                </c:pt>
                <c:pt idx="50">
                  <c:v>-9.419116394184336</c:v>
                </c:pt>
                <c:pt idx="51">
                  <c:v>-9.378183213894646</c:v>
                </c:pt>
                <c:pt idx="52">
                  <c:v>-9.334954738142338</c:v>
                </c:pt>
                <c:pt idx="53">
                  <c:v>-9.289412996237433</c:v>
                </c:pt>
                <c:pt idx="54">
                  <c:v>-9.241553652272975</c:v>
                </c:pt>
                <c:pt idx="55">
                  <c:v>-9.19138413745752</c:v>
                </c:pt>
                <c:pt idx="56">
                  <c:v>-9.138922031739835</c:v>
                </c:pt>
                <c:pt idx="57">
                  <c:v>-9.08419367243507</c:v>
                </c:pt>
                <c:pt idx="58">
                  <c:v>-9.02723296288858</c:v>
                </c:pt>
                <c:pt idx="59">
                  <c:v>-8.968080353442838</c:v>
                </c:pt>
                <c:pt idx="60">
                  <c:v>-8.90678196845699</c:v>
                </c:pt>
                <c:pt idx="61">
                  <c:v>-8.843388855753004</c:v>
                </c:pt>
                <c:pt idx="62">
                  <c:v>-8.7779563379204</c:v>
                </c:pt>
                <c:pt idx="63">
                  <c:v>-8.710543447983495</c:v>
                </c:pt>
                <c:pt idx="64">
                  <c:v>-8.641212434794364</c:v>
                </c:pt>
                <c:pt idx="65">
                  <c:v>-8.570028326056491</c:v>
                </c:pt>
                <c:pt idx="66">
                  <c:v>-8.497058539076153</c:v>
                </c:pt>
                <c:pt idx="67">
                  <c:v>-8.422372531190375</c:v>
                </c:pt>
                <c:pt idx="68">
                  <c:v>-8.346041483361518</c:v>
                </c:pt>
                <c:pt idx="69">
                  <c:v>-8.268138011697289</c:v>
                </c:pt>
                <c:pt idx="70">
                  <c:v>-8.18873590269102</c:v>
                </c:pt>
                <c:pt idx="71">
                  <c:v>-8.107909868817782</c:v>
                </c:pt>
                <c:pt idx="72">
                  <c:v>-8.02573532180067</c:v>
                </c:pt>
                <c:pt idx="73">
                  <c:v>-7.942288161407262</c:v>
                </c:pt>
                <c:pt idx="74">
                  <c:v>-7.8576445780733355</c:v>
                </c:pt>
                <c:pt idx="75">
                  <c:v>-7.771880867999716</c:v>
                </c:pt>
                <c:pt idx="76">
                  <c:v>-7.685073259645203</c:v>
                </c:pt>
                <c:pt idx="77">
                  <c:v>-7.597297750757951</c:v>
                </c:pt>
                <c:pt idx="78">
                  <c:v>-7.50862995526026</c:v>
                </c:pt>
                <c:pt idx="79">
                  <c:v>-7.419144959436757</c:v>
                </c:pt>
                <c:pt idx="80">
                  <c:v>-7.328917186980716</c:v>
                </c:pt>
                <c:pt idx="81">
                  <c:v>-7.238020272533655</c:v>
                </c:pt>
              </c:numCache>
            </c:numRef>
          </c:yVal>
          <c:smooth val="1"/>
        </c:ser>
        <c:axId val="6814509"/>
        <c:axId val="61330582"/>
      </c:scatterChart>
      <c:valAx>
        <c:axId val="681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30582"/>
        <c:crosses val="autoZero"/>
        <c:crossBetween val="midCat"/>
        <c:dispUnits/>
      </c:valAx>
      <c:valAx>
        <c:axId val="6133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814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16</xdr:col>
      <xdr:colOff>133350</xdr:colOff>
      <xdr:row>14</xdr:row>
      <xdr:rowOff>104775</xdr:rowOff>
    </xdr:to>
    <xdr:graphicFrame>
      <xdr:nvGraphicFramePr>
        <xdr:cNvPr id="1" name="Chart 4"/>
        <xdr:cNvGraphicFramePr/>
      </xdr:nvGraphicFramePr>
      <xdr:xfrm>
        <a:off x="7696200" y="0"/>
        <a:ext cx="46958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12</xdr:row>
      <xdr:rowOff>38100</xdr:rowOff>
    </xdr:from>
    <xdr:to>
      <xdr:col>7</xdr:col>
      <xdr:colOff>247650</xdr:colOff>
      <xdr:row>12</xdr:row>
      <xdr:rowOff>123825</xdr:rowOff>
    </xdr:to>
    <xdr:sp>
      <xdr:nvSpPr>
        <xdr:cNvPr id="2" name="Line 7"/>
        <xdr:cNvSpPr>
          <a:spLocks/>
        </xdr:cNvSpPr>
      </xdr:nvSpPr>
      <xdr:spPr>
        <a:xfrm flipH="1">
          <a:off x="5457825" y="20002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12</xdr:row>
      <xdr:rowOff>38100</xdr:rowOff>
    </xdr:from>
    <xdr:to>
      <xdr:col>9</xdr:col>
      <xdr:colOff>666750</xdr:colOff>
      <xdr:row>12</xdr:row>
      <xdr:rowOff>123825</xdr:rowOff>
    </xdr:to>
    <xdr:sp>
      <xdr:nvSpPr>
        <xdr:cNvPr id="3" name="Line 8"/>
        <xdr:cNvSpPr>
          <a:spLocks/>
        </xdr:cNvSpPr>
      </xdr:nvSpPr>
      <xdr:spPr>
        <a:xfrm flipV="1">
          <a:off x="7496175" y="2000250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19</xdr:row>
      <xdr:rowOff>38100</xdr:rowOff>
    </xdr:from>
    <xdr:to>
      <xdr:col>13</xdr:col>
      <xdr:colOff>38100</xdr:colOff>
      <xdr:row>46</xdr:row>
      <xdr:rowOff>76200</xdr:rowOff>
    </xdr:to>
    <xdr:graphicFrame>
      <xdr:nvGraphicFramePr>
        <xdr:cNvPr id="1" name="Chart 5"/>
        <xdr:cNvGraphicFramePr/>
      </xdr:nvGraphicFramePr>
      <xdr:xfrm>
        <a:off x="1628775" y="3114675"/>
        <a:ext cx="83153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80">
      <selection activeCell="J11" sqref="J11"/>
    </sheetView>
  </sheetViews>
  <sheetFormatPr defaultColWidth="11.421875" defaultRowHeight="12.75"/>
  <cols>
    <col min="9" max="9" width="12.421875" style="0" bestFit="1" customWidth="1"/>
  </cols>
  <sheetData>
    <row r="1" spans="1:7" ht="12.75">
      <c r="A1" s="38" t="s">
        <v>50</v>
      </c>
      <c r="B1" s="38"/>
      <c r="C1" s="38"/>
      <c r="D1" s="1"/>
      <c r="E1" s="1"/>
      <c r="F1" s="1"/>
      <c r="G1" s="1"/>
    </row>
    <row r="2" spans="1:3" ht="13.5" thickBot="1">
      <c r="A2" s="1" t="s">
        <v>49</v>
      </c>
      <c r="B2" s="1"/>
      <c r="C2" s="1"/>
    </row>
    <row r="3" spans="1:10" ht="12.75">
      <c r="A3" s="7"/>
      <c r="B3" s="8" t="s">
        <v>3</v>
      </c>
      <c r="C3" s="8" t="s">
        <v>4</v>
      </c>
      <c r="D3" s="8" t="s">
        <v>30</v>
      </c>
      <c r="E3" s="39" t="s">
        <v>36</v>
      </c>
      <c r="G3" s="62" t="s">
        <v>53</v>
      </c>
      <c r="H3" s="63"/>
      <c r="I3" s="63"/>
      <c r="J3" s="64"/>
    </row>
    <row r="4" spans="1:10" ht="12.75">
      <c r="A4" s="9" t="s">
        <v>0</v>
      </c>
      <c r="B4" s="10">
        <v>45.9</v>
      </c>
      <c r="C4" s="10">
        <v>58</v>
      </c>
      <c r="D4" s="10">
        <v>433</v>
      </c>
      <c r="E4" s="10">
        <v>10</v>
      </c>
      <c r="G4" s="65" t="s">
        <v>51</v>
      </c>
      <c r="H4" s="66"/>
      <c r="I4" s="66"/>
      <c r="J4" s="67"/>
    </row>
    <row r="5" spans="1:10" ht="13.5" thickBot="1">
      <c r="A5" s="11" t="s">
        <v>1</v>
      </c>
      <c r="B5" s="12">
        <v>35</v>
      </c>
      <c r="C5" s="12">
        <v>67</v>
      </c>
      <c r="D5" s="12">
        <v>222</v>
      </c>
      <c r="E5" s="12">
        <v>35</v>
      </c>
      <c r="G5" s="68" t="s">
        <v>52</v>
      </c>
      <c r="H5" s="69" t="s">
        <v>54</v>
      </c>
      <c r="I5" s="69"/>
      <c r="J5" s="70"/>
    </row>
    <row r="6" spans="1:5" ht="12.75">
      <c r="A6" s="13" t="s">
        <v>2</v>
      </c>
      <c r="B6" s="14">
        <v>0.26</v>
      </c>
      <c r="C6" s="14">
        <v>0.2</v>
      </c>
      <c r="D6" s="14">
        <v>0.13</v>
      </c>
      <c r="E6" s="14">
        <v>0.15</v>
      </c>
    </row>
    <row r="7" spans="1:10" ht="12.75">
      <c r="A7" s="1" t="s">
        <v>5</v>
      </c>
      <c r="B7" s="1" t="s">
        <v>6</v>
      </c>
      <c r="D7" s="17" t="s">
        <v>7</v>
      </c>
      <c r="E7" s="18">
        <v>10</v>
      </c>
      <c r="F7">
        <f>E$7*0.001</f>
        <v>0.01</v>
      </c>
      <c r="G7" s="3" t="s">
        <v>9</v>
      </c>
      <c r="H7" t="s">
        <v>13</v>
      </c>
      <c r="I7" s="71">
        <f>3.14*F$8*F$8*F$8/6</f>
        <v>2.2437916666666674E-05</v>
      </c>
      <c r="J7" s="3" t="s">
        <v>14</v>
      </c>
    </row>
    <row r="8" spans="1:10" ht="12.75">
      <c r="A8" s="38"/>
      <c r="D8" s="19" t="s">
        <v>8</v>
      </c>
      <c r="E8" s="20">
        <v>35</v>
      </c>
      <c r="F8">
        <f>E$8*0.001</f>
        <v>0.035</v>
      </c>
      <c r="G8" s="3" t="s">
        <v>10</v>
      </c>
      <c r="H8" t="s">
        <v>15</v>
      </c>
      <c r="I8" s="71">
        <f>3.14*F$8*F$8/4</f>
        <v>0.0009616250000000002</v>
      </c>
      <c r="J8" s="3" t="s">
        <v>16</v>
      </c>
    </row>
    <row r="9" spans="4:5" ht="12.75">
      <c r="D9" s="15" t="s">
        <v>11</v>
      </c>
      <c r="E9" s="16">
        <v>0.15</v>
      </c>
    </row>
    <row r="10" spans="1:6" ht="12.75">
      <c r="A10" s="1" t="s">
        <v>29</v>
      </c>
      <c r="B10" s="1"/>
      <c r="C10" s="1"/>
      <c r="D10" s="1"/>
      <c r="E10" s="1"/>
      <c r="F10" s="1"/>
    </row>
    <row r="11" spans="1:5" ht="12.75">
      <c r="A11" s="21" t="s">
        <v>28</v>
      </c>
      <c r="B11" s="22">
        <v>1.3</v>
      </c>
      <c r="D11" s="11" t="s">
        <v>12</v>
      </c>
      <c r="E11" s="23">
        <v>9.8</v>
      </c>
    </row>
    <row r="12" spans="1:5" ht="12.75">
      <c r="A12" t="s">
        <v>18</v>
      </c>
      <c r="B12" s="6">
        <f>(($B$11*$I$7/$F$7-1)*$E$11)</f>
        <v>-9.771414094166667</v>
      </c>
      <c r="C12" s="2"/>
      <c r="D12" t="s">
        <v>17</v>
      </c>
      <c r="E12">
        <f>E$9*I$8/F$7</f>
        <v>0.014424375000000001</v>
      </c>
    </row>
    <row r="13" spans="1:10" ht="12.75">
      <c r="A13" s="1" t="s">
        <v>35</v>
      </c>
      <c r="H13" s="46" t="s">
        <v>48</v>
      </c>
      <c r="I13" s="46"/>
      <c r="J13" s="46"/>
    </row>
    <row r="14" spans="1:11" ht="12.75">
      <c r="A14" s="37" t="s">
        <v>19</v>
      </c>
      <c r="B14" s="37" t="s">
        <v>20</v>
      </c>
      <c r="C14" s="35" t="s">
        <v>21</v>
      </c>
      <c r="D14" s="34" t="s">
        <v>33</v>
      </c>
      <c r="E14" s="28" t="s">
        <v>22</v>
      </c>
      <c r="F14" s="30" t="s">
        <v>23</v>
      </c>
      <c r="G14" s="32" t="s">
        <v>24</v>
      </c>
      <c r="K14">
        <v>34</v>
      </c>
    </row>
    <row r="15" spans="1:7" s="5" customFormat="1" ht="12.75">
      <c r="A15" s="26">
        <v>0</v>
      </c>
      <c r="B15" s="26">
        <v>0</v>
      </c>
      <c r="C15" s="36">
        <v>15</v>
      </c>
      <c r="D15" s="31">
        <v>68</v>
      </c>
      <c r="E15" s="29">
        <f>C$15*COS(D$15*3.1416/180)</f>
        <v>5.619060302870425</v>
      </c>
      <c r="F15" s="31">
        <f>C$15*SIN(D$15*3.1416/180)</f>
        <v>13.907773413192556</v>
      </c>
      <c r="G15" s="33">
        <f>$K$14*0.001</f>
        <v>0.034</v>
      </c>
    </row>
    <row r="16" spans="1:15" ht="12.75">
      <c r="A16" s="72"/>
      <c r="B16" s="73"/>
      <c r="C16" s="74" t="s">
        <v>46</v>
      </c>
      <c r="D16" s="73"/>
      <c r="E16" s="73"/>
      <c r="F16" s="73"/>
      <c r="G16" s="73"/>
      <c r="H16" s="73"/>
      <c r="I16" s="75"/>
      <c r="J16" s="76" t="s">
        <v>47</v>
      </c>
      <c r="K16" s="76"/>
      <c r="L16" s="76"/>
      <c r="M16" s="75"/>
      <c r="N16" s="75"/>
      <c r="O16" s="75"/>
    </row>
    <row r="17" spans="1:15" s="4" customFormat="1" ht="15">
      <c r="A17" s="24" t="s">
        <v>25</v>
      </c>
      <c r="B17" s="24" t="s">
        <v>31</v>
      </c>
      <c r="C17" s="24" t="s">
        <v>32</v>
      </c>
      <c r="D17" s="24" t="s">
        <v>27</v>
      </c>
      <c r="E17" s="24" t="s">
        <v>26</v>
      </c>
      <c r="F17" s="24" t="s">
        <v>34</v>
      </c>
      <c r="G17" s="25" t="s">
        <v>37</v>
      </c>
      <c r="H17" s="41" t="s">
        <v>38</v>
      </c>
      <c r="I17" s="42" t="s">
        <v>41</v>
      </c>
      <c r="J17" s="42" t="s">
        <v>42</v>
      </c>
      <c r="K17" s="42" t="s">
        <v>45</v>
      </c>
      <c r="L17" s="15" t="s">
        <v>43</v>
      </c>
      <c r="M17" s="15" t="s">
        <v>44</v>
      </c>
      <c r="N17" s="15" t="s">
        <v>39</v>
      </c>
      <c r="O17" s="15" t="s">
        <v>40</v>
      </c>
    </row>
    <row r="18" spans="1:15" ht="12.75">
      <c r="A18" s="9">
        <v>0</v>
      </c>
      <c r="B18" s="9"/>
      <c r="C18" s="9"/>
      <c r="D18" s="26">
        <f>E$15</f>
        <v>5.619060302870425</v>
      </c>
      <c r="E18" s="26">
        <f>F$15</f>
        <v>13.907773413192556</v>
      </c>
      <c r="F18" s="9">
        <f aca="true" t="shared" si="0" ref="F18:F81">(D18*D18+E18*E18)^0.5</f>
        <v>15</v>
      </c>
      <c r="G18" s="27">
        <f>A$15</f>
        <v>0</v>
      </c>
      <c r="H18" s="27">
        <f>B$15</f>
        <v>0</v>
      </c>
      <c r="I18" s="43"/>
      <c r="J18" s="43"/>
      <c r="K18" s="44">
        <f>$E$15</f>
        <v>5.619060302870425</v>
      </c>
      <c r="L18" s="44">
        <f>$F$15</f>
        <v>13.907773413192556</v>
      </c>
      <c r="M18" s="45">
        <f>(K18*K18+L18*L18)^0.5</f>
        <v>15</v>
      </c>
      <c r="N18" s="44">
        <f>$A$15</f>
        <v>0</v>
      </c>
      <c r="O18" s="44">
        <f>$B$15</f>
        <v>0</v>
      </c>
    </row>
    <row r="19" spans="1:15" ht="12.75">
      <c r="A19" s="26">
        <f aca="true" t="shared" si="1" ref="A19:A82">A18+G$15</f>
        <v>0.034</v>
      </c>
      <c r="B19" s="9">
        <f aca="true" t="shared" si="2" ref="B19:B82">-(E$12*(D18*D18+E18*E18)^0.5)*D18</f>
        <v>-1.215771494343249</v>
      </c>
      <c r="C19" s="9">
        <f aca="true" t="shared" si="3" ref="C19:C82">B$12-E$12*((D18*D18+E18*E18)^0.5)*E18</f>
        <v>-12.780578181070458</v>
      </c>
      <c r="D19" s="9">
        <f aca="true" t="shared" si="4" ref="D19:D82">D18+G$15*B19</f>
        <v>5.577724072062755</v>
      </c>
      <c r="E19" s="9">
        <f aca="true" t="shared" si="5" ref="E19:E82">E18+C19*G$15</f>
        <v>13.47323375503616</v>
      </c>
      <c r="F19" s="9">
        <f t="shared" si="0"/>
        <v>14.582147771913235</v>
      </c>
      <c r="G19" s="27">
        <f>G18+G$15*D19</f>
        <v>0.18964261845013367</v>
      </c>
      <c r="H19" s="27">
        <f aca="true" t="shared" si="6" ref="H19:H82">H18+G$15*E19</f>
        <v>0.45808994767122946</v>
      </c>
      <c r="I19" s="43">
        <v>0</v>
      </c>
      <c r="J19" s="43">
        <v>-9.8</v>
      </c>
      <c r="K19" s="44">
        <f>K18</f>
        <v>5.619060302870425</v>
      </c>
      <c r="L19" s="43">
        <f>L18+J19*$G$15</f>
        <v>13.574573413192557</v>
      </c>
      <c r="M19" s="45">
        <f>(K19*K19+L19*L19)^0.5</f>
        <v>14.691592222677857</v>
      </c>
      <c r="N19" s="45">
        <f aca="true" t="shared" si="7" ref="N19:N50">N18+$G$15*K19</f>
        <v>0.19104805029759447</v>
      </c>
      <c r="O19" s="43">
        <f aca="true" t="shared" si="8" ref="O19:O50">O18+$G$15*L19</f>
        <v>0.46153549604854693</v>
      </c>
    </row>
    <row r="20" spans="1:15" ht="12.75">
      <c r="A20" s="26">
        <f t="shared" si="1"/>
        <v>0.068</v>
      </c>
      <c r="B20" s="9">
        <f t="shared" si="2"/>
        <v>-1.173209377175123</v>
      </c>
      <c r="C20" s="9">
        <f t="shared" si="3"/>
        <v>-12.605352090750838</v>
      </c>
      <c r="D20" s="9">
        <f t="shared" si="4"/>
        <v>5.537834953238801</v>
      </c>
      <c r="E20" s="9">
        <f t="shared" si="5"/>
        <v>13.044651783950632</v>
      </c>
      <c r="F20" s="9">
        <f t="shared" si="0"/>
        <v>14.17146979440876</v>
      </c>
      <c r="G20" s="27">
        <f aca="true" t="shared" si="9" ref="G20:G82">G19+G$15*D20</f>
        <v>0.3779290068602529</v>
      </c>
      <c r="H20" s="27">
        <f t="shared" si="6"/>
        <v>0.9016081083255509</v>
      </c>
      <c r="I20" s="43">
        <v>0</v>
      </c>
      <c r="J20" s="43">
        <v>-9.8</v>
      </c>
      <c r="K20" s="44">
        <f aca="true" t="shared" si="10" ref="K20:K83">K19</f>
        <v>5.619060302870425</v>
      </c>
      <c r="L20" s="43">
        <f>L19+J20*$G$15</f>
        <v>13.241373413192557</v>
      </c>
      <c r="M20" s="45">
        <f>(K20*K20+L20*L20)^0.5</f>
        <v>14.384290338939108</v>
      </c>
      <c r="N20" s="45">
        <f t="shared" si="7"/>
        <v>0.38209610059518895</v>
      </c>
      <c r="O20" s="43">
        <f t="shared" si="8"/>
        <v>0.9117421920970938</v>
      </c>
    </row>
    <row r="21" spans="1:15" ht="12.75">
      <c r="A21" s="26">
        <f t="shared" si="1"/>
        <v>0.10200000000000001</v>
      </c>
      <c r="B21" s="9">
        <f t="shared" si="2"/>
        <v>-1.132014287015101</v>
      </c>
      <c r="C21" s="9">
        <f t="shared" si="3"/>
        <v>-12.437931300486229</v>
      </c>
      <c r="D21" s="9">
        <f t="shared" si="4"/>
        <v>5.499346467480287</v>
      </c>
      <c r="E21" s="9">
        <f t="shared" si="5"/>
        <v>12.6217621197341</v>
      </c>
      <c r="F21" s="9">
        <f t="shared" si="0"/>
        <v>13.76777725620743</v>
      </c>
      <c r="G21" s="27">
        <f t="shared" si="9"/>
        <v>0.5649067867545827</v>
      </c>
      <c r="H21" s="27">
        <f t="shared" si="6"/>
        <v>1.3307480203965103</v>
      </c>
      <c r="I21" s="43">
        <v>0</v>
      </c>
      <c r="J21" s="43">
        <v>-9.8</v>
      </c>
      <c r="K21" s="44">
        <f t="shared" si="10"/>
        <v>5.619060302870425</v>
      </c>
      <c r="L21" s="43">
        <f aca="true" t="shared" si="11" ref="L21:L84">L20+J21*$G$15</f>
        <v>12.908173413192557</v>
      </c>
      <c r="M21" s="45">
        <f aca="true" t="shared" si="12" ref="M21:M84">(K21*K21+L21*L21)^0.5</f>
        <v>14.078166768167844</v>
      </c>
      <c r="N21" s="45">
        <f t="shared" si="7"/>
        <v>0.5731441508927835</v>
      </c>
      <c r="O21" s="43">
        <f t="shared" si="8"/>
        <v>1.3506200881456407</v>
      </c>
    </row>
    <row r="22" spans="1:15" ht="12.75">
      <c r="A22" s="26">
        <f t="shared" si="1"/>
        <v>0.136</v>
      </c>
      <c r="B22" s="9">
        <f t="shared" si="2"/>
        <v>-1.0921239152730213</v>
      </c>
      <c r="C22" s="9">
        <f t="shared" si="3"/>
        <v>-12.27798980190973</v>
      </c>
      <c r="D22" s="9">
        <f t="shared" si="4"/>
        <v>5.462214254361005</v>
      </c>
      <c r="E22" s="9">
        <f t="shared" si="5"/>
        <v>12.20431046646917</v>
      </c>
      <c r="F22" s="9">
        <f t="shared" si="0"/>
        <v>13.370900437985224</v>
      </c>
      <c r="G22" s="27">
        <f t="shared" si="9"/>
        <v>0.7506220714028569</v>
      </c>
      <c r="H22" s="27">
        <f t="shared" si="6"/>
        <v>1.7456945762564622</v>
      </c>
      <c r="I22" s="43">
        <v>0</v>
      </c>
      <c r="J22" s="43">
        <v>-9.8</v>
      </c>
      <c r="K22" s="44">
        <f t="shared" si="10"/>
        <v>5.619060302870425</v>
      </c>
      <c r="L22" s="43">
        <f t="shared" si="11"/>
        <v>12.574973413192557</v>
      </c>
      <c r="M22" s="45">
        <f t="shared" si="12"/>
        <v>13.773300077679057</v>
      </c>
      <c r="N22" s="45">
        <f t="shared" si="7"/>
        <v>0.7641922011903779</v>
      </c>
      <c r="O22" s="43">
        <f t="shared" si="8"/>
        <v>1.7781691841941876</v>
      </c>
    </row>
    <row r="23" spans="1:15" ht="12.75">
      <c r="A23" s="26">
        <f t="shared" si="1"/>
        <v>0.17</v>
      </c>
      <c r="B23" s="9">
        <f t="shared" si="2"/>
        <v>-1.053480232082764</v>
      </c>
      <c r="C23" s="9">
        <f t="shared" si="3"/>
        <v>-12.125221400857555</v>
      </c>
      <c r="D23" s="9">
        <f t="shared" si="4"/>
        <v>5.426395926470191</v>
      </c>
      <c r="E23" s="9">
        <f t="shared" si="5"/>
        <v>11.792052938840014</v>
      </c>
      <c r="F23" s="9">
        <f t="shared" si="0"/>
        <v>12.980688936386144</v>
      </c>
      <c r="G23" s="27">
        <f t="shared" si="9"/>
        <v>0.9351195329028433</v>
      </c>
      <c r="H23" s="27">
        <f t="shared" si="6"/>
        <v>2.1466243761770225</v>
      </c>
      <c r="I23" s="43">
        <v>0</v>
      </c>
      <c r="J23" s="43">
        <v>-9.8</v>
      </c>
      <c r="K23" s="44">
        <f t="shared" si="10"/>
        <v>5.619060302870425</v>
      </c>
      <c r="L23" s="43">
        <f t="shared" si="11"/>
        <v>12.241773413192558</v>
      </c>
      <c r="M23" s="45">
        <f t="shared" si="12"/>
        <v>13.469775610129608</v>
      </c>
      <c r="N23" s="45">
        <f t="shared" si="7"/>
        <v>0.9552402514879723</v>
      </c>
      <c r="O23" s="43">
        <f t="shared" si="8"/>
        <v>2.1943894802427346</v>
      </c>
    </row>
    <row r="24" spans="1:15" ht="12.75">
      <c r="A24" s="26">
        <f t="shared" si="1"/>
        <v>0.20400000000000001</v>
      </c>
      <c r="B24" s="9">
        <f t="shared" si="2"/>
        <v>-1.0160292839331273</v>
      </c>
      <c r="C24" s="9">
        <f t="shared" si="3"/>
        <v>-11.979338334472645</v>
      </c>
      <c r="D24" s="9">
        <f t="shared" si="4"/>
        <v>5.391850930816465</v>
      </c>
      <c r="E24" s="9">
        <f t="shared" si="5"/>
        <v>11.384755435467945</v>
      </c>
      <c r="F24" s="9">
        <f t="shared" si="0"/>
        <v>12.597012057847817</v>
      </c>
      <c r="G24" s="27">
        <f t="shared" si="9"/>
        <v>1.1184424645506033</v>
      </c>
      <c r="H24" s="27">
        <f t="shared" si="6"/>
        <v>2.5337060609829325</v>
      </c>
      <c r="I24" s="43">
        <v>0</v>
      </c>
      <c r="J24" s="43">
        <v>-9.8</v>
      </c>
      <c r="K24" s="44">
        <f t="shared" si="10"/>
        <v>5.619060302870425</v>
      </c>
      <c r="L24" s="43">
        <f t="shared" si="11"/>
        <v>11.908573413192558</v>
      </c>
      <c r="M24" s="45">
        <f t="shared" si="12"/>
        <v>13.167686183407126</v>
      </c>
      <c r="N24" s="45">
        <f t="shared" si="7"/>
        <v>1.1462883017855667</v>
      </c>
      <c r="O24" s="43">
        <f t="shared" si="8"/>
        <v>2.599280976291282</v>
      </c>
    </row>
    <row r="25" spans="1:15" ht="12.75">
      <c r="A25" s="26">
        <f t="shared" si="1"/>
        <v>0.23800000000000002</v>
      </c>
      <c r="B25" s="9">
        <f t="shared" si="2"/>
        <v>-0.9797210206531738</v>
      </c>
      <c r="C25" s="9">
        <f t="shared" si="3"/>
        <v>-11.840069989561467</v>
      </c>
      <c r="D25" s="9">
        <f t="shared" si="4"/>
        <v>5.3585404161142565</v>
      </c>
      <c r="E25" s="9">
        <f t="shared" si="5"/>
        <v>10.982193055822854</v>
      </c>
      <c r="F25" s="9">
        <f t="shared" si="0"/>
        <v>12.219759396424042</v>
      </c>
      <c r="G25" s="27">
        <f t="shared" si="9"/>
        <v>1.300632838698488</v>
      </c>
      <c r="H25" s="27">
        <f t="shared" si="6"/>
        <v>2.9071006248809095</v>
      </c>
      <c r="I25" s="43">
        <v>0</v>
      </c>
      <c r="J25" s="43">
        <v>-9.8</v>
      </c>
      <c r="K25" s="44">
        <f t="shared" si="10"/>
        <v>5.619060302870425</v>
      </c>
      <c r="L25" s="43">
        <f t="shared" si="11"/>
        <v>11.575373413192558</v>
      </c>
      <c r="M25" s="45">
        <f t="shared" si="12"/>
        <v>12.867132871861525</v>
      </c>
      <c r="N25" s="45">
        <f t="shared" si="7"/>
        <v>1.3373363520831612</v>
      </c>
      <c r="O25" s="43">
        <f t="shared" si="8"/>
        <v>2.992843672339829</v>
      </c>
    </row>
    <row r="26" spans="1:15" ht="12.75">
      <c r="A26" s="26">
        <f t="shared" si="1"/>
        <v>0.272</v>
      </c>
      <c r="B26" s="9">
        <f t="shared" si="2"/>
        <v>-0.9445091510717923</v>
      </c>
      <c r="C26" s="9">
        <f t="shared" si="3"/>
        <v>-11.707161710974528</v>
      </c>
      <c r="D26" s="9">
        <f t="shared" si="4"/>
        <v>5.326427104977816</v>
      </c>
      <c r="E26" s="9">
        <f t="shared" si="5"/>
        <v>10.58414955764972</v>
      </c>
      <c r="F26" s="9">
        <f t="shared" si="0"/>
        <v>11.848841612720593</v>
      </c>
      <c r="G26" s="27">
        <f t="shared" si="9"/>
        <v>1.4817313602677338</v>
      </c>
      <c r="H26" s="27">
        <f t="shared" si="6"/>
        <v>3.266961709841</v>
      </c>
      <c r="I26" s="43">
        <v>0</v>
      </c>
      <c r="J26" s="43">
        <v>-9.8</v>
      </c>
      <c r="K26" s="44">
        <f t="shared" si="10"/>
        <v>5.619060302870425</v>
      </c>
      <c r="L26" s="43">
        <f t="shared" si="11"/>
        <v>11.242173413192559</v>
      </c>
      <c r="M26" s="45">
        <f t="shared" si="12"/>
        <v>12.5682258787622</v>
      </c>
      <c r="N26" s="45">
        <f t="shared" si="7"/>
        <v>1.5283844023807556</v>
      </c>
      <c r="O26" s="43">
        <f t="shared" si="8"/>
        <v>3.375077568388376</v>
      </c>
    </row>
    <row r="27" spans="1:15" ht="12.75">
      <c r="A27" s="26">
        <f t="shared" si="1"/>
        <v>0.30600000000000005</v>
      </c>
      <c r="B27" s="9">
        <f t="shared" si="2"/>
        <v>-0.9103510270353692</v>
      </c>
      <c r="C27" s="9">
        <f t="shared" si="3"/>
        <v>-11.580373689445405</v>
      </c>
      <c r="D27" s="9">
        <f t="shared" si="4"/>
        <v>5.295475170058613</v>
      </c>
      <c r="E27" s="9">
        <f t="shared" si="5"/>
        <v>10.190416852208577</v>
      </c>
      <c r="F27" s="9">
        <f t="shared" si="0"/>
        <v>11.48419143424925</v>
      </c>
      <c r="G27" s="27">
        <f t="shared" si="9"/>
        <v>1.6617775160497266</v>
      </c>
      <c r="H27" s="27">
        <f t="shared" si="6"/>
        <v>3.6134358828160917</v>
      </c>
      <c r="I27" s="43">
        <v>0</v>
      </c>
      <c r="J27" s="43">
        <v>-9.8</v>
      </c>
      <c r="K27" s="44">
        <f t="shared" si="10"/>
        <v>5.619060302870425</v>
      </c>
      <c r="L27" s="43">
        <f t="shared" si="11"/>
        <v>10.908973413192559</v>
      </c>
      <c r="M27" s="45">
        <f t="shared" si="12"/>
        <v>12.271085510949566</v>
      </c>
      <c r="N27" s="45">
        <f t="shared" si="7"/>
        <v>1.71943245267835</v>
      </c>
      <c r="O27" s="43">
        <f t="shared" si="8"/>
        <v>3.745982664436923</v>
      </c>
    </row>
    <row r="28" spans="1:15" ht="12.75">
      <c r="A28" s="26">
        <f t="shared" si="1"/>
        <v>0.3400000000000001</v>
      </c>
      <c r="B28" s="9">
        <f t="shared" si="2"/>
        <v>-0.8772075558291299</v>
      </c>
      <c r="C28" s="9">
        <f t="shared" si="3"/>
        <v>-11.459479918806709</v>
      </c>
      <c r="D28" s="9">
        <f t="shared" si="4"/>
        <v>5.265650113160422</v>
      </c>
      <c r="E28" s="9">
        <f t="shared" si="5"/>
        <v>9.800794534969148</v>
      </c>
      <c r="F28" s="9">
        <f t="shared" si="0"/>
        <v>11.125764900936362</v>
      </c>
      <c r="G28" s="27">
        <f t="shared" si="9"/>
        <v>1.8408096198971808</v>
      </c>
      <c r="H28" s="27">
        <f t="shared" si="6"/>
        <v>3.9466628970050426</v>
      </c>
      <c r="I28" s="43">
        <v>0</v>
      </c>
      <c r="J28" s="43">
        <v>-9.8</v>
      </c>
      <c r="K28" s="44">
        <f t="shared" si="10"/>
        <v>5.619060302870425</v>
      </c>
      <c r="L28" s="43">
        <f t="shared" si="11"/>
        <v>10.57577341319256</v>
      </c>
      <c r="M28" s="45">
        <f t="shared" si="12"/>
        <v>11.975843267782226</v>
      </c>
      <c r="N28" s="45">
        <f t="shared" si="7"/>
        <v>1.9104805029759444</v>
      </c>
      <c r="O28" s="43">
        <f t="shared" si="8"/>
        <v>4.10555896048547</v>
      </c>
    </row>
    <row r="29" spans="1:15" ht="12.75">
      <c r="A29" s="26">
        <f t="shared" si="1"/>
        <v>0.3740000000000001</v>
      </c>
      <c r="B29" s="9">
        <f t="shared" si="2"/>
        <v>-0.8450431414078944</v>
      </c>
      <c r="C29" s="9">
        <f t="shared" si="3"/>
        <v>-11.344267212801391</v>
      </c>
      <c r="D29" s="9">
        <f t="shared" si="4"/>
        <v>5.236918646352554</v>
      </c>
      <c r="E29" s="9">
        <f t="shared" si="5"/>
        <v>9.4150894497339</v>
      </c>
      <c r="F29" s="9">
        <f t="shared" si="0"/>
        <v>10.77354288314692</v>
      </c>
      <c r="G29" s="27">
        <f t="shared" si="9"/>
        <v>2.0188648538731675</v>
      </c>
      <c r="H29" s="27">
        <f t="shared" si="6"/>
        <v>4.2667759382959956</v>
      </c>
      <c r="I29" s="43">
        <v>0</v>
      </c>
      <c r="J29" s="43">
        <v>-9.8</v>
      </c>
      <c r="K29" s="44">
        <f t="shared" si="10"/>
        <v>5.619060302870425</v>
      </c>
      <c r="L29" s="43">
        <f t="shared" si="11"/>
        <v>10.24257341319256</v>
      </c>
      <c r="M29" s="45">
        <f t="shared" si="12"/>
        <v>11.682643057627557</v>
      </c>
      <c r="N29" s="45">
        <f t="shared" si="7"/>
        <v>2.101528553273539</v>
      </c>
      <c r="O29" s="43">
        <f t="shared" si="8"/>
        <v>4.453806456534017</v>
      </c>
    </row>
    <row r="30" spans="1:15" ht="12.75">
      <c r="A30" s="26">
        <f t="shared" si="1"/>
        <v>0.40800000000000014</v>
      </c>
      <c r="B30" s="9">
        <f t="shared" si="2"/>
        <v>-0.813825655198789</v>
      </c>
      <c r="C30" s="9">
        <f t="shared" si="3"/>
        <v>-11.234534271815704</v>
      </c>
      <c r="D30" s="9">
        <f t="shared" si="4"/>
        <v>5.2092485740757954</v>
      </c>
      <c r="E30" s="9">
        <f t="shared" si="5"/>
        <v>9.033115284492165</v>
      </c>
      <c r="F30" s="9">
        <f t="shared" si="0"/>
        <v>10.427532903301561</v>
      </c>
      <c r="G30" s="27">
        <f t="shared" si="9"/>
        <v>2.1959793053917447</v>
      </c>
      <c r="H30" s="27">
        <f t="shared" si="6"/>
        <v>4.573901857968729</v>
      </c>
      <c r="I30" s="43">
        <v>0</v>
      </c>
      <c r="J30" s="43">
        <v>-9.8</v>
      </c>
      <c r="K30" s="44">
        <f t="shared" si="10"/>
        <v>5.619060302870425</v>
      </c>
      <c r="L30" s="43">
        <f t="shared" si="11"/>
        <v>9.90937341319256</v>
      </c>
      <c r="M30" s="45">
        <f t="shared" si="12"/>
        <v>11.391642556250693</v>
      </c>
      <c r="N30" s="45">
        <f t="shared" si="7"/>
        <v>2.2925766035711335</v>
      </c>
      <c r="O30" s="43">
        <f t="shared" si="8"/>
        <v>4.790725152582564</v>
      </c>
    </row>
    <row r="31" spans="1:15" ht="12.75">
      <c r="A31" s="26">
        <f t="shared" si="1"/>
        <v>0.44200000000000017</v>
      </c>
      <c r="B31" s="9">
        <f t="shared" si="2"/>
        <v>-0.7835264375860642</v>
      </c>
      <c r="C31" s="9">
        <f t="shared" si="3"/>
        <v>-11.130090789762455</v>
      </c>
      <c r="D31" s="9">
        <f t="shared" si="4"/>
        <v>5.182608675197869</v>
      </c>
      <c r="E31" s="9">
        <f t="shared" si="5"/>
        <v>8.654692197640243</v>
      </c>
      <c r="F31" s="9">
        <f t="shared" si="0"/>
        <v>10.087771295788338</v>
      </c>
      <c r="G31" s="27">
        <f t="shared" si="9"/>
        <v>2.3721880003484723</v>
      </c>
      <c r="H31" s="27">
        <f t="shared" si="6"/>
        <v>4.8681613926884975</v>
      </c>
      <c r="I31" s="43">
        <v>0</v>
      </c>
      <c r="J31" s="43">
        <v>-9.8</v>
      </c>
      <c r="K31" s="44">
        <f t="shared" si="10"/>
        <v>5.619060302870425</v>
      </c>
      <c r="L31" s="43">
        <f t="shared" si="11"/>
        <v>9.57617341319256</v>
      </c>
      <c r="M31" s="45">
        <f t="shared" si="12"/>
        <v>11.103014722444996</v>
      </c>
      <c r="N31" s="45">
        <f t="shared" si="7"/>
        <v>2.483624653868728</v>
      </c>
      <c r="O31" s="43">
        <f t="shared" si="8"/>
        <v>5.116315048631111</v>
      </c>
    </row>
    <row r="32" spans="1:15" ht="12.75">
      <c r="A32" s="26">
        <f t="shared" si="1"/>
        <v>0.4760000000000002</v>
      </c>
      <c r="B32" s="9">
        <f t="shared" si="2"/>
        <v>-0.7541203315147714</v>
      </c>
      <c r="C32" s="9">
        <f t="shared" si="3"/>
        <v>-11.03075659102103</v>
      </c>
      <c r="D32" s="9">
        <f t="shared" si="4"/>
        <v>5.156968583926367</v>
      </c>
      <c r="E32" s="9">
        <f t="shared" si="5"/>
        <v>8.279646473545528</v>
      </c>
      <c r="F32" s="9">
        <f t="shared" si="0"/>
        <v>9.754325743099745</v>
      </c>
      <c r="G32" s="27">
        <f t="shared" si="9"/>
        <v>2.5475249322019686</v>
      </c>
      <c r="H32" s="27">
        <f t="shared" si="6"/>
        <v>5.149669372789045</v>
      </c>
      <c r="I32" s="43">
        <v>0</v>
      </c>
      <c r="J32" s="43">
        <v>-9.8</v>
      </c>
      <c r="K32" s="44">
        <f t="shared" si="10"/>
        <v>5.619060302870425</v>
      </c>
      <c r="L32" s="43">
        <f t="shared" si="11"/>
        <v>9.24297341319256</v>
      </c>
      <c r="M32" s="45">
        <f t="shared" si="12"/>
        <v>10.816949486998578</v>
      </c>
      <c r="N32" s="45">
        <f t="shared" si="7"/>
        <v>2.6746727041663223</v>
      </c>
      <c r="O32" s="43">
        <f t="shared" si="8"/>
        <v>5.430576144679658</v>
      </c>
    </row>
    <row r="33" spans="1:15" ht="12.75">
      <c r="A33" s="26">
        <f t="shared" si="1"/>
        <v>0.5100000000000002</v>
      </c>
      <c r="B33" s="9">
        <f t="shared" si="2"/>
        <v>-0.7255857499352438</v>
      </c>
      <c r="C33" s="9">
        <f t="shared" si="3"/>
        <v>-10.936360786770372</v>
      </c>
      <c r="D33" s="9">
        <f t="shared" si="4"/>
        <v>5.132298668428568</v>
      </c>
      <c r="E33" s="9">
        <f t="shared" si="5"/>
        <v>7.907810206795335</v>
      </c>
      <c r="F33" s="9">
        <f t="shared" si="0"/>
        <v>9.427298228477241</v>
      </c>
      <c r="G33" s="27">
        <f t="shared" si="9"/>
        <v>2.72202308692854</v>
      </c>
      <c r="H33" s="27">
        <f t="shared" si="6"/>
        <v>5.418534919820087</v>
      </c>
      <c r="I33" s="43">
        <v>0</v>
      </c>
      <c r="J33" s="43">
        <v>-9.8</v>
      </c>
      <c r="K33" s="44">
        <f t="shared" si="10"/>
        <v>5.619060302870425</v>
      </c>
      <c r="L33" s="43">
        <f t="shared" si="11"/>
        <v>8.90977341319256</v>
      </c>
      <c r="M33" s="45">
        <f t="shared" si="12"/>
        <v>10.533655631438085</v>
      </c>
      <c r="N33" s="45">
        <f t="shared" si="7"/>
        <v>2.8657207544639167</v>
      </c>
      <c r="O33" s="43">
        <f t="shared" si="8"/>
        <v>5.733508440728205</v>
      </c>
    </row>
    <row r="34" spans="1:15" ht="12.75">
      <c r="A34" s="26">
        <f t="shared" si="1"/>
        <v>0.5440000000000003</v>
      </c>
      <c r="B34" s="9">
        <f t="shared" si="2"/>
        <v>-0.6979047790212374</v>
      </c>
      <c r="C34" s="9">
        <f t="shared" si="3"/>
        <v>-10.846740939204933</v>
      </c>
      <c r="D34" s="9">
        <f t="shared" si="4"/>
        <v>5.108569905941846</v>
      </c>
      <c r="E34" s="9">
        <f t="shared" si="5"/>
        <v>7.539021014862367</v>
      </c>
      <c r="F34" s="9">
        <f t="shared" si="0"/>
        <v>9.106828446085448</v>
      </c>
      <c r="G34" s="27">
        <f t="shared" si="9"/>
        <v>2.8957144637305627</v>
      </c>
      <c r="H34" s="27">
        <f t="shared" si="6"/>
        <v>5.674861634325407</v>
      </c>
      <c r="I34" s="43">
        <v>0</v>
      </c>
      <c r="J34" s="43">
        <v>-9.8</v>
      </c>
      <c r="K34" s="44">
        <f t="shared" si="10"/>
        <v>5.619060302870425</v>
      </c>
      <c r="L34" s="43">
        <f t="shared" si="11"/>
        <v>8.57657341319256</v>
      </c>
      <c r="M34" s="45">
        <f t="shared" si="12"/>
        <v>10.253362872695755</v>
      </c>
      <c r="N34" s="45">
        <f t="shared" si="7"/>
        <v>3.056768804761511</v>
      </c>
      <c r="O34" s="43">
        <f t="shared" si="8"/>
        <v>6.025111936776752</v>
      </c>
    </row>
    <row r="35" spans="1:15" ht="12.75">
      <c r="A35" s="26">
        <f t="shared" si="1"/>
        <v>0.5780000000000003</v>
      </c>
      <c r="B35" s="9">
        <f t="shared" si="2"/>
        <v>-0.6710633191806304</v>
      </c>
      <c r="C35" s="9">
        <f t="shared" si="3"/>
        <v>-10.761742220972113</v>
      </c>
      <c r="D35" s="9">
        <f t="shared" si="4"/>
        <v>5.085753753089705</v>
      </c>
      <c r="E35" s="9">
        <f t="shared" si="5"/>
        <v>7.173121779349316</v>
      </c>
      <c r="F35" s="9">
        <f t="shared" si="0"/>
        <v>8.793097707772928</v>
      </c>
      <c r="G35" s="27">
        <f t="shared" si="9"/>
        <v>3.0686300913356126</v>
      </c>
      <c r="H35" s="27">
        <f t="shared" si="6"/>
        <v>5.918747774823284</v>
      </c>
      <c r="I35" s="43">
        <v>0</v>
      </c>
      <c r="J35" s="43">
        <v>-9.8</v>
      </c>
      <c r="K35" s="44">
        <f t="shared" si="10"/>
        <v>5.619060302870425</v>
      </c>
      <c r="L35" s="43">
        <f t="shared" si="11"/>
        <v>8.243373413192561</v>
      </c>
      <c r="M35" s="45">
        <f t="shared" si="12"/>
        <v>9.976324168581545</v>
      </c>
      <c r="N35" s="45">
        <f t="shared" si="7"/>
        <v>3.2478168550591056</v>
      </c>
      <c r="O35" s="43">
        <f t="shared" si="8"/>
        <v>6.305386632825299</v>
      </c>
    </row>
    <row r="36" spans="1:15" ht="12.75">
      <c r="A36" s="26">
        <f t="shared" si="1"/>
        <v>0.6120000000000003</v>
      </c>
      <c r="B36" s="9">
        <f t="shared" si="2"/>
        <v>-0.6450512657633773</v>
      </c>
      <c r="C36" s="9">
        <f t="shared" si="3"/>
        <v>-10.68121655568638</v>
      </c>
      <c r="D36" s="9">
        <f t="shared" si="4"/>
        <v>5.06382201005375</v>
      </c>
      <c r="E36" s="9">
        <f t="shared" si="5"/>
        <v>6.809960416455979</v>
      </c>
      <c r="F36" s="9">
        <f t="shared" si="0"/>
        <v>8.48633337921638</v>
      </c>
      <c r="G36" s="27">
        <f t="shared" si="9"/>
        <v>3.24080003967744</v>
      </c>
      <c r="H36" s="27">
        <f t="shared" si="6"/>
        <v>6.150286428982787</v>
      </c>
      <c r="I36" s="43">
        <v>0</v>
      </c>
      <c r="J36" s="43">
        <v>-9.8</v>
      </c>
      <c r="K36" s="44">
        <f t="shared" si="10"/>
        <v>5.619060302870425</v>
      </c>
      <c r="L36" s="43">
        <f t="shared" si="11"/>
        <v>7.910173413192561</v>
      </c>
      <c r="M36" s="45">
        <f t="shared" si="12"/>
        <v>9.702818256263113</v>
      </c>
      <c r="N36" s="45">
        <f t="shared" si="7"/>
        <v>3.4388649053567</v>
      </c>
      <c r="O36" s="43">
        <f t="shared" si="8"/>
        <v>6.574332528873846</v>
      </c>
    </row>
    <row r="37" spans="1:15" ht="12.75">
      <c r="A37" s="26">
        <f t="shared" si="1"/>
        <v>0.6460000000000004</v>
      </c>
      <c r="B37" s="9">
        <f t="shared" si="2"/>
        <v>-0.6198627309474123</v>
      </c>
      <c r="C37" s="9">
        <f t="shared" si="3"/>
        <v>-10.605021723543707</v>
      </c>
      <c r="D37" s="9">
        <f t="shared" si="4"/>
        <v>5.042746677201538</v>
      </c>
      <c r="E37" s="9">
        <f t="shared" si="5"/>
        <v>6.4493896778554936</v>
      </c>
      <c r="F37" s="9">
        <f t="shared" si="0"/>
        <v>8.186813865433619</v>
      </c>
      <c r="G37" s="27">
        <f t="shared" si="9"/>
        <v>3.4122534267022924</v>
      </c>
      <c r="H37" s="27">
        <f t="shared" si="6"/>
        <v>6.369565678029875</v>
      </c>
      <c r="I37" s="43">
        <v>0</v>
      </c>
      <c r="J37" s="43">
        <v>-9.8</v>
      </c>
      <c r="K37" s="44">
        <f t="shared" si="10"/>
        <v>5.619060302870425</v>
      </c>
      <c r="L37" s="43">
        <f t="shared" si="11"/>
        <v>7.576973413192562</v>
      </c>
      <c r="M37" s="45">
        <f t="shared" si="12"/>
        <v>9.433152431267143</v>
      </c>
      <c r="N37" s="45">
        <f t="shared" si="7"/>
        <v>3.6299129556542944</v>
      </c>
      <c r="O37" s="43">
        <f t="shared" si="8"/>
        <v>6.831949624922393</v>
      </c>
    </row>
    <row r="38" spans="1:15" ht="12.75">
      <c r="A38" s="26">
        <f t="shared" si="1"/>
        <v>0.6800000000000004</v>
      </c>
      <c r="B38" s="9">
        <f t="shared" si="2"/>
        <v>-0.5954963073943322</v>
      </c>
      <c r="C38" s="9">
        <f t="shared" si="3"/>
        <v>-10.533020413887925</v>
      </c>
      <c r="D38" s="9">
        <f t="shared" si="4"/>
        <v>5.02249980275013</v>
      </c>
      <c r="E38" s="9">
        <f t="shared" si="5"/>
        <v>6.091266983783304</v>
      </c>
      <c r="F38" s="9">
        <f t="shared" si="0"/>
        <v>7.894874143161095</v>
      </c>
      <c r="G38" s="27">
        <f t="shared" si="9"/>
        <v>3.583018419995797</v>
      </c>
      <c r="H38" s="27">
        <f t="shared" si="6"/>
        <v>6.576668755478507</v>
      </c>
      <c r="I38" s="43">
        <v>0</v>
      </c>
      <c r="J38" s="43">
        <v>-9.8</v>
      </c>
      <c r="K38" s="44">
        <f t="shared" si="10"/>
        <v>5.619060302870425</v>
      </c>
      <c r="L38" s="43">
        <f t="shared" si="11"/>
        <v>7.243773413192562</v>
      </c>
      <c r="M38" s="45">
        <f t="shared" si="12"/>
        <v>9.167665567033392</v>
      </c>
      <c r="N38" s="45">
        <f t="shared" si="7"/>
        <v>3.820961005951889</v>
      </c>
      <c r="O38" s="43">
        <f t="shared" si="8"/>
        <v>7.07823792097094</v>
      </c>
    </row>
    <row r="39" spans="1:15" ht="12.75">
      <c r="A39" s="26">
        <f t="shared" si="1"/>
        <v>0.7140000000000004</v>
      </c>
      <c r="B39" s="9">
        <f t="shared" si="2"/>
        <v>-0.5719553726986747</v>
      </c>
      <c r="C39" s="9">
        <f t="shared" si="3"/>
        <v>-10.465079204120329</v>
      </c>
      <c r="D39" s="9">
        <f t="shared" si="4"/>
        <v>5.003053320078375</v>
      </c>
      <c r="E39" s="9">
        <f t="shared" si="5"/>
        <v>5.7354542908432125</v>
      </c>
      <c r="F39" s="9">
        <f t="shared" si="0"/>
        <v>7.6109118012166626</v>
      </c>
      <c r="G39" s="27">
        <f t="shared" si="9"/>
        <v>3.7531222328784617</v>
      </c>
      <c r="H39" s="27">
        <f t="shared" si="6"/>
        <v>6.771674201367176</v>
      </c>
      <c r="I39" s="43">
        <v>0</v>
      </c>
      <c r="J39" s="43">
        <v>-9.8</v>
      </c>
      <c r="K39" s="44">
        <f t="shared" si="10"/>
        <v>5.619060302870425</v>
      </c>
      <c r="L39" s="43">
        <f t="shared" si="11"/>
        <v>6.910573413192562</v>
      </c>
      <c r="M39" s="45">
        <f t="shared" si="12"/>
        <v>8.90673136377303</v>
      </c>
      <c r="N39" s="45">
        <f t="shared" si="7"/>
        <v>4.012009056249483</v>
      </c>
      <c r="O39" s="43">
        <f t="shared" si="8"/>
        <v>7.313197417019487</v>
      </c>
    </row>
    <row r="40" spans="1:15" ht="12.75">
      <c r="A40" s="26">
        <f t="shared" si="1"/>
        <v>0.7480000000000004</v>
      </c>
      <c r="B40" s="9">
        <f t="shared" si="2"/>
        <v>-0.5492484311203953</v>
      </c>
      <c r="C40" s="9">
        <f t="shared" si="3"/>
        <v>-10.401067441726639</v>
      </c>
      <c r="D40" s="9">
        <f t="shared" si="4"/>
        <v>4.984378873420281</v>
      </c>
      <c r="E40" s="9">
        <f t="shared" si="5"/>
        <v>5.381817997824506</v>
      </c>
      <c r="F40" s="9">
        <f t="shared" si="0"/>
        <v>7.335393494251431</v>
      </c>
      <c r="G40" s="27">
        <f t="shared" si="9"/>
        <v>3.922591114574751</v>
      </c>
      <c r="H40" s="27">
        <f t="shared" si="6"/>
        <v>6.954656013293209</v>
      </c>
      <c r="I40" s="43">
        <v>0</v>
      </c>
      <c r="J40" s="43">
        <v>-9.8</v>
      </c>
      <c r="K40" s="44">
        <f t="shared" si="10"/>
        <v>5.619060302870425</v>
      </c>
      <c r="L40" s="43">
        <f t="shared" si="11"/>
        <v>6.5773734131925625</v>
      </c>
      <c r="M40" s="45">
        <f t="shared" si="12"/>
        <v>8.650761799047912</v>
      </c>
      <c r="N40" s="45">
        <f t="shared" si="7"/>
        <v>4.203057106547078</v>
      </c>
      <c r="O40" s="43">
        <f t="shared" si="8"/>
        <v>7.536828113068034</v>
      </c>
    </row>
    <row r="41" spans="1:15" ht="12.75">
      <c r="A41" s="26">
        <f t="shared" si="1"/>
        <v>0.7820000000000005</v>
      </c>
      <c r="B41" s="9">
        <f t="shared" si="2"/>
        <v>-0.527389485219287</v>
      </c>
      <c r="C41" s="9">
        <f t="shared" si="3"/>
        <v>-10.340856003679638</v>
      </c>
      <c r="D41" s="9">
        <f t="shared" si="4"/>
        <v>4.966447630922826</v>
      </c>
      <c r="E41" s="9">
        <f t="shared" si="5"/>
        <v>5.030228893699399</v>
      </c>
      <c r="F41" s="9">
        <f t="shared" si="0"/>
        <v>7.068861633509827</v>
      </c>
      <c r="G41" s="27">
        <f t="shared" si="9"/>
        <v>4.091450334026128</v>
      </c>
      <c r="H41" s="27">
        <f t="shared" si="6"/>
        <v>7.125683795678989</v>
      </c>
      <c r="I41" s="43">
        <v>0</v>
      </c>
      <c r="J41" s="43">
        <v>-9.8</v>
      </c>
      <c r="K41" s="44">
        <f t="shared" si="10"/>
        <v>5.619060302870425</v>
      </c>
      <c r="L41" s="43">
        <f t="shared" si="11"/>
        <v>6.244173413192563</v>
      </c>
      <c r="M41" s="45">
        <f t="shared" si="12"/>
        <v>8.400210729577868</v>
      </c>
      <c r="N41" s="45">
        <f t="shared" si="7"/>
        <v>4.394105156844673</v>
      </c>
      <c r="O41" s="43">
        <f t="shared" si="8"/>
        <v>7.749130009116581</v>
      </c>
    </row>
    <row r="42" spans="1:15" ht="12.75">
      <c r="A42" s="26">
        <f t="shared" si="1"/>
        <v>0.8160000000000005</v>
      </c>
      <c r="B42" s="9">
        <f t="shared" si="2"/>
        <v>-0.5063984243490334</v>
      </c>
      <c r="C42" s="9">
        <f t="shared" si="3"/>
        <v>-10.284315905518504</v>
      </c>
      <c r="D42" s="9">
        <f t="shared" si="4"/>
        <v>4.949230084494959</v>
      </c>
      <c r="E42" s="9">
        <f t="shared" si="5"/>
        <v>4.68056215291177</v>
      </c>
      <c r="F42" s="9">
        <f t="shared" si="0"/>
        <v>6.811941022685093</v>
      </c>
      <c r="G42" s="27">
        <f t="shared" si="9"/>
        <v>4.259724156898956</v>
      </c>
      <c r="H42" s="27">
        <f t="shared" si="6"/>
        <v>7.284822908877989</v>
      </c>
      <c r="I42" s="43">
        <v>0</v>
      </c>
      <c r="J42" s="43">
        <v>-9.8</v>
      </c>
      <c r="K42" s="44">
        <f t="shared" si="10"/>
        <v>5.619060302870425</v>
      </c>
      <c r="L42" s="43">
        <f t="shared" si="11"/>
        <v>5.910973413192563</v>
      </c>
      <c r="M42" s="45">
        <f t="shared" si="12"/>
        <v>8.15557756254967</v>
      </c>
      <c r="N42" s="45">
        <f t="shared" si="7"/>
        <v>4.585153207142268</v>
      </c>
      <c r="O42" s="43">
        <f t="shared" si="8"/>
        <v>7.9501031051651285</v>
      </c>
    </row>
    <row r="43" spans="1:15" ht="12.75">
      <c r="A43" s="26">
        <f t="shared" si="1"/>
        <v>0.8500000000000005</v>
      </c>
      <c r="B43" s="9">
        <f t="shared" si="2"/>
        <v>-0.48630140900463914</v>
      </c>
      <c r="C43" s="9">
        <f t="shared" si="3"/>
        <v>-10.231316731755813</v>
      </c>
      <c r="D43" s="9">
        <f t="shared" si="4"/>
        <v>4.932695836588801</v>
      </c>
      <c r="E43" s="9">
        <f t="shared" si="5"/>
        <v>4.3326973840320715</v>
      </c>
      <c r="F43" s="9">
        <f t="shared" si="0"/>
        <v>6.565344990013766</v>
      </c>
      <c r="G43" s="27">
        <f t="shared" si="9"/>
        <v>4.427435815342975</v>
      </c>
      <c r="H43" s="27">
        <f t="shared" si="6"/>
        <v>7.43213461993508</v>
      </c>
      <c r="I43" s="43">
        <v>0</v>
      </c>
      <c r="J43" s="43">
        <v>-9.8</v>
      </c>
      <c r="K43" s="44">
        <f t="shared" si="10"/>
        <v>5.619060302870425</v>
      </c>
      <c r="L43" s="43">
        <f t="shared" si="11"/>
        <v>5.577773413192563</v>
      </c>
      <c r="M43" s="45">
        <f t="shared" si="12"/>
        <v>7.917410873272404</v>
      </c>
      <c r="N43" s="45">
        <f t="shared" si="7"/>
        <v>4.776201257439863</v>
      </c>
      <c r="O43" s="43">
        <f t="shared" si="8"/>
        <v>8.139747401213675</v>
      </c>
    </row>
    <row r="44" spans="1:15" ht="12.75">
      <c r="A44" s="26">
        <f t="shared" si="1"/>
        <v>0.8840000000000006</v>
      </c>
      <c r="B44" s="9">
        <f t="shared" si="2"/>
        <v>-0.4671312192476087</v>
      </c>
      <c r="C44" s="9">
        <f t="shared" si="3"/>
        <v>-10.1817248610745</v>
      </c>
      <c r="D44" s="9">
        <f t="shared" si="4"/>
        <v>4.916813375134382</v>
      </c>
      <c r="E44" s="9">
        <f t="shared" si="5"/>
        <v>3.9865187387555383</v>
      </c>
      <c r="F44" s="9">
        <f t="shared" si="0"/>
        <v>6.329880363825954</v>
      </c>
      <c r="G44" s="27">
        <f t="shared" si="9"/>
        <v>4.594607470097545</v>
      </c>
      <c r="H44" s="27">
        <f t="shared" si="6"/>
        <v>7.567676257052768</v>
      </c>
      <c r="I44" s="43">
        <v>0</v>
      </c>
      <c r="J44" s="43">
        <v>-9.8</v>
      </c>
      <c r="K44" s="44">
        <f t="shared" si="10"/>
        <v>5.619060302870425</v>
      </c>
      <c r="L44" s="43">
        <f t="shared" si="11"/>
        <v>5.244573413192564</v>
      </c>
      <c r="M44" s="45">
        <f t="shared" si="12"/>
        <v>7.686311792638949</v>
      </c>
      <c r="N44" s="45">
        <f t="shared" si="7"/>
        <v>4.9672493077374575</v>
      </c>
      <c r="O44" s="43">
        <f t="shared" si="8"/>
        <v>8.318062897262223</v>
      </c>
    </row>
    <row r="45" spans="1:15" ht="12.75">
      <c r="A45" s="26">
        <f t="shared" si="1"/>
        <v>0.9180000000000006</v>
      </c>
      <c r="B45" s="9">
        <f t="shared" si="2"/>
        <v>-0.44892752151200727</v>
      </c>
      <c r="C45" s="9">
        <f t="shared" si="3"/>
        <v>-10.135401465723511</v>
      </c>
      <c r="D45" s="9">
        <f t="shared" si="4"/>
        <v>4.901549839402973</v>
      </c>
      <c r="E45" s="9">
        <f t="shared" si="5"/>
        <v>3.641915088920939</v>
      </c>
      <c r="F45" s="9">
        <f t="shared" si="0"/>
        <v>6.106450388160156</v>
      </c>
      <c r="G45" s="27">
        <f t="shared" si="9"/>
        <v>4.761260164637246</v>
      </c>
      <c r="H45" s="27">
        <f t="shared" si="6"/>
        <v>7.69150137007608</v>
      </c>
      <c r="I45" s="43">
        <v>0</v>
      </c>
      <c r="J45" s="43">
        <v>-9.8</v>
      </c>
      <c r="K45" s="44">
        <f t="shared" si="10"/>
        <v>5.619060302870425</v>
      </c>
      <c r="L45" s="43">
        <f t="shared" si="11"/>
        <v>4.911373413192564</v>
      </c>
      <c r="M45" s="45">
        <f t="shared" si="12"/>
        <v>7.462936921287024</v>
      </c>
      <c r="N45" s="45">
        <f t="shared" si="7"/>
        <v>5.158297358035052</v>
      </c>
      <c r="O45" s="43">
        <f t="shared" si="8"/>
        <v>8.48504959331077</v>
      </c>
    </row>
    <row r="46" spans="1:15" ht="12.75">
      <c r="A46" s="26">
        <f t="shared" si="1"/>
        <v>0.9520000000000006</v>
      </c>
      <c r="B46" s="9">
        <f t="shared" si="2"/>
        <v>-0.43173699109314495</v>
      </c>
      <c r="C46" s="9">
        <f t="shared" si="3"/>
        <v>-10.092200276869029</v>
      </c>
      <c r="D46" s="9">
        <f t="shared" si="4"/>
        <v>4.886870781705806</v>
      </c>
      <c r="E46" s="9">
        <f t="shared" si="5"/>
        <v>3.298780279507392</v>
      </c>
      <c r="F46" s="9">
        <f t="shared" si="0"/>
        <v>5.896054389976129</v>
      </c>
      <c r="G46" s="27">
        <f t="shared" si="9"/>
        <v>4.927413771215243</v>
      </c>
      <c r="H46" s="27">
        <f t="shared" si="6"/>
        <v>7.803659899579331</v>
      </c>
      <c r="I46" s="43">
        <v>0</v>
      </c>
      <c r="J46" s="43">
        <v>-9.8</v>
      </c>
      <c r="K46" s="44">
        <f t="shared" si="10"/>
        <v>5.619060302870425</v>
      </c>
      <c r="L46" s="43">
        <f t="shared" si="11"/>
        <v>4.578173413192564</v>
      </c>
      <c r="M46" s="45">
        <f t="shared" si="12"/>
        <v>7.248000447610191</v>
      </c>
      <c r="N46" s="45">
        <f t="shared" si="7"/>
        <v>5.349345408332647</v>
      </c>
      <c r="O46" s="43">
        <f t="shared" si="8"/>
        <v>8.640707489359317</v>
      </c>
    </row>
    <row r="47" spans="1:15" ht="12.75">
      <c r="A47" s="26">
        <f t="shared" si="1"/>
        <v>0.9860000000000007</v>
      </c>
      <c r="B47" s="9">
        <f t="shared" si="2"/>
        <v>-0.4156132084435949</v>
      </c>
      <c r="C47" s="9">
        <f t="shared" si="3"/>
        <v>-10.051965129207124</v>
      </c>
      <c r="D47" s="9">
        <f t="shared" si="4"/>
        <v>4.872739932618724</v>
      </c>
      <c r="E47" s="9">
        <f t="shared" si="5"/>
        <v>2.95701346511435</v>
      </c>
      <c r="F47" s="9">
        <f t="shared" si="0"/>
        <v>5.699782722508351</v>
      </c>
      <c r="G47" s="27">
        <f t="shared" si="9"/>
        <v>5.09308692892428</v>
      </c>
      <c r="H47" s="27">
        <f t="shared" si="6"/>
        <v>7.904198357393218</v>
      </c>
      <c r="I47" s="43">
        <v>0</v>
      </c>
      <c r="J47" s="43">
        <v>-9.8</v>
      </c>
      <c r="K47" s="44">
        <f t="shared" si="10"/>
        <v>5.619060302870425</v>
      </c>
      <c r="L47" s="43">
        <f t="shared" si="11"/>
        <v>4.2449734131925645</v>
      </c>
      <c r="M47" s="45">
        <f t="shared" si="12"/>
        <v>7.042275056116879</v>
      </c>
      <c r="N47" s="45">
        <f t="shared" si="7"/>
        <v>5.540393458630242</v>
      </c>
      <c r="O47" s="43">
        <f t="shared" si="8"/>
        <v>8.785036585407864</v>
      </c>
    </row>
    <row r="48" spans="1:15" ht="12.75">
      <c r="A48" s="26">
        <f t="shared" si="1"/>
        <v>1.0200000000000007</v>
      </c>
      <c r="B48" s="9">
        <f t="shared" si="2"/>
        <v>-0.40061622835840155</v>
      </c>
      <c r="C48" s="9">
        <f t="shared" si="3"/>
        <v>-10.014527331889262</v>
      </c>
      <c r="D48" s="9">
        <f t="shared" si="4"/>
        <v>4.859118980854538</v>
      </c>
      <c r="E48" s="9">
        <f t="shared" si="5"/>
        <v>2.616519535830115</v>
      </c>
      <c r="F48" s="9">
        <f t="shared" si="0"/>
        <v>5.518805282983037</v>
      </c>
      <c r="G48" s="27">
        <f t="shared" si="9"/>
        <v>5.2582969742733345</v>
      </c>
      <c r="H48" s="27">
        <f t="shared" si="6"/>
        <v>7.993160021611442</v>
      </c>
      <c r="I48" s="43">
        <v>0</v>
      </c>
      <c r="J48" s="43">
        <v>-9.8</v>
      </c>
      <c r="K48" s="44">
        <f t="shared" si="10"/>
        <v>5.619060302870425</v>
      </c>
      <c r="L48" s="43">
        <f t="shared" si="11"/>
        <v>3.9117734131925643</v>
      </c>
      <c r="M48" s="45">
        <f t="shared" si="12"/>
        <v>6.846591117005198</v>
      </c>
      <c r="N48" s="45">
        <f t="shared" si="7"/>
        <v>5.731441508927837</v>
      </c>
      <c r="O48" s="43">
        <f t="shared" si="8"/>
        <v>8.91803688145641</v>
      </c>
    </row>
    <row r="49" spans="1:15" ht="12.75">
      <c r="A49" s="26">
        <f t="shared" si="1"/>
        <v>1.0540000000000007</v>
      </c>
      <c r="B49" s="9">
        <f t="shared" si="2"/>
        <v>-0.38681170658680347</v>
      </c>
      <c r="C49" s="9">
        <f t="shared" si="3"/>
        <v>-9.979702961132046</v>
      </c>
      <c r="D49" s="9">
        <f t="shared" si="4"/>
        <v>4.845967382830587</v>
      </c>
      <c r="E49" s="9">
        <f t="shared" si="5"/>
        <v>2.2772096351516256</v>
      </c>
      <c r="F49" s="9">
        <f t="shared" si="0"/>
        <v>5.354351837326842</v>
      </c>
      <c r="G49" s="27">
        <f t="shared" si="9"/>
        <v>5.4230598652895745</v>
      </c>
      <c r="H49" s="27">
        <f t="shared" si="6"/>
        <v>8.070585149206597</v>
      </c>
      <c r="I49" s="43">
        <v>0</v>
      </c>
      <c r="J49" s="43">
        <v>-9.8</v>
      </c>
      <c r="K49" s="44">
        <f t="shared" si="10"/>
        <v>5.619060302870425</v>
      </c>
      <c r="L49" s="43">
        <f t="shared" si="11"/>
        <v>3.578573413192564</v>
      </c>
      <c r="M49" s="45">
        <f t="shared" si="12"/>
        <v>6.661833558480949</v>
      </c>
      <c r="N49" s="45">
        <f t="shared" si="7"/>
        <v>5.922489559225432</v>
      </c>
      <c r="O49" s="43">
        <f t="shared" si="8"/>
        <v>9.039708377504958</v>
      </c>
    </row>
    <row r="50" spans="1:15" ht="12.75">
      <c r="A50" s="26">
        <f t="shared" si="1"/>
        <v>1.0880000000000007</v>
      </c>
      <c r="B50" s="9">
        <f t="shared" si="2"/>
        <v>-0.37426946525736476</v>
      </c>
      <c r="C50" s="9">
        <f t="shared" si="3"/>
        <v>-9.947290233045935</v>
      </c>
      <c r="D50" s="9">
        <f t="shared" si="4"/>
        <v>4.833242221011837</v>
      </c>
      <c r="E50" s="9">
        <f t="shared" si="5"/>
        <v>1.9390017672280637</v>
      </c>
      <c r="F50" s="9">
        <f t="shared" si="0"/>
        <v>5.207682615164348</v>
      </c>
      <c r="G50" s="27">
        <f t="shared" si="9"/>
        <v>5.587390100803977</v>
      </c>
      <c r="H50" s="27">
        <f t="shared" si="6"/>
        <v>8.136511209292351</v>
      </c>
      <c r="I50" s="43">
        <v>0</v>
      </c>
      <c r="J50" s="43">
        <v>-9.8</v>
      </c>
      <c r="K50" s="44">
        <f t="shared" si="10"/>
        <v>5.619060302870425</v>
      </c>
      <c r="L50" s="43">
        <f t="shared" si="11"/>
        <v>3.245373413192564</v>
      </c>
      <c r="M50" s="45">
        <f t="shared" si="12"/>
        <v>6.488935758531704</v>
      </c>
      <c r="N50" s="45">
        <f t="shared" si="7"/>
        <v>6.113537609523027</v>
      </c>
      <c r="O50" s="43">
        <f t="shared" si="8"/>
        <v>9.150051073553506</v>
      </c>
    </row>
    <row r="51" spans="1:15" ht="12.75">
      <c r="A51" s="26">
        <f t="shared" si="1"/>
        <v>1.1220000000000008</v>
      </c>
      <c r="B51" s="9">
        <f t="shared" si="2"/>
        <v>-0.3630613959876302</v>
      </c>
      <c r="C51" s="9">
        <f t="shared" si="3"/>
        <v>-9.917067189178514</v>
      </c>
      <c r="D51" s="9">
        <f t="shared" si="4"/>
        <v>4.8208981335482575</v>
      </c>
      <c r="E51" s="9">
        <f t="shared" si="5"/>
        <v>1.6018214827959942</v>
      </c>
      <c r="F51" s="9">
        <f t="shared" si="0"/>
        <v>5.080048314415507</v>
      </c>
      <c r="G51" s="27">
        <f t="shared" si="9"/>
        <v>5.751300637344618</v>
      </c>
      <c r="H51" s="27">
        <f t="shared" si="6"/>
        <v>8.190973139707415</v>
      </c>
      <c r="I51" s="43">
        <v>0</v>
      </c>
      <c r="J51" s="43">
        <v>-9.8</v>
      </c>
      <c r="K51" s="44">
        <f t="shared" si="10"/>
        <v>5.619060302870425</v>
      </c>
      <c r="L51" s="43">
        <f t="shared" si="11"/>
        <v>2.912173413192564</v>
      </c>
      <c r="M51" s="45">
        <f t="shared" si="12"/>
        <v>6.32886977870456</v>
      </c>
      <c r="N51" s="45">
        <f aca="true" t="shared" si="13" ref="N51:N82">N50+$G$15*K51</f>
        <v>6.304585659820622</v>
      </c>
      <c r="O51" s="43">
        <f aca="true" t="shared" si="14" ref="O51:O82">O50+$G$15*L51</f>
        <v>9.249064969602053</v>
      </c>
    </row>
    <row r="52" spans="1:15" ht="12.75">
      <c r="A52" s="26">
        <f t="shared" si="1"/>
        <v>1.1560000000000008</v>
      </c>
      <c r="B52" s="9">
        <f t="shared" si="2"/>
        <v>-0.35325864768591414</v>
      </c>
      <c r="C52" s="9">
        <f t="shared" si="3"/>
        <v>-9.888790001139064</v>
      </c>
      <c r="D52" s="9">
        <f t="shared" si="4"/>
        <v>4.808887339526937</v>
      </c>
      <c r="E52" s="9">
        <f t="shared" si="5"/>
        <v>1.265602622757266</v>
      </c>
      <c r="F52" s="9">
        <f t="shared" si="0"/>
        <v>4.972639886719381</v>
      </c>
      <c r="G52" s="27">
        <f t="shared" si="9"/>
        <v>5.914802806888534</v>
      </c>
      <c r="H52" s="27">
        <f t="shared" si="6"/>
        <v>8.234003628881162</v>
      </c>
      <c r="I52" s="43">
        <v>0</v>
      </c>
      <c r="J52" s="43">
        <v>-9.8</v>
      </c>
      <c r="K52" s="44">
        <f t="shared" si="10"/>
        <v>5.619060302870425</v>
      </c>
      <c r="L52" s="43">
        <f t="shared" si="11"/>
        <v>2.5789734131925637</v>
      </c>
      <c r="M52" s="45">
        <f t="shared" si="12"/>
        <v>6.182632332045014</v>
      </c>
      <c r="N52" s="45">
        <f t="shared" si="13"/>
        <v>6.495633710118216</v>
      </c>
      <c r="O52" s="43">
        <f t="shared" si="14"/>
        <v>9.3367500656506</v>
      </c>
    </row>
    <row r="53" spans="1:15" ht="12.75">
      <c r="A53" s="26">
        <f t="shared" si="1"/>
        <v>1.1900000000000008</v>
      </c>
      <c r="B53" s="9">
        <f t="shared" si="2"/>
        <v>-0.34492813201616923</v>
      </c>
      <c r="C53" s="9">
        <f t="shared" si="3"/>
        <v>-9.862192255042729</v>
      </c>
      <c r="D53" s="9">
        <f t="shared" si="4"/>
        <v>4.797159783038387</v>
      </c>
      <c r="E53" s="9">
        <f t="shared" si="5"/>
        <v>0.9302880860858134</v>
      </c>
      <c r="F53" s="9">
        <f t="shared" si="0"/>
        <v>4.886530252348194</v>
      </c>
      <c r="G53" s="27">
        <f t="shared" si="9"/>
        <v>6.077906239511838</v>
      </c>
      <c r="H53" s="27">
        <f t="shared" si="6"/>
        <v>8.26563342380808</v>
      </c>
      <c r="I53" s="43">
        <v>0</v>
      </c>
      <c r="J53" s="43">
        <v>-9.8</v>
      </c>
      <c r="K53" s="44">
        <f t="shared" si="10"/>
        <v>5.619060302870425</v>
      </c>
      <c r="L53" s="43">
        <f t="shared" si="11"/>
        <v>2.2457734131925635</v>
      </c>
      <c r="M53" s="45">
        <f t="shared" si="12"/>
        <v>6.051226066732002</v>
      </c>
      <c r="N53" s="45">
        <f t="shared" si="13"/>
        <v>6.686681760415811</v>
      </c>
      <c r="O53" s="43">
        <f t="shared" si="14"/>
        <v>9.413106361699148</v>
      </c>
    </row>
    <row r="54" spans="1:15" ht="12.75">
      <c r="A54" s="26">
        <f t="shared" si="1"/>
        <v>1.2240000000000009</v>
      </c>
      <c r="B54" s="9">
        <f t="shared" si="2"/>
        <v>-0.3381285019780045</v>
      </c>
      <c r="C54" s="9">
        <f t="shared" si="3"/>
        <v>-9.836985584628248</v>
      </c>
      <c r="D54" s="9">
        <f t="shared" si="4"/>
        <v>4.785663413971134</v>
      </c>
      <c r="E54" s="9">
        <f t="shared" si="5"/>
        <v>0.5958305762084529</v>
      </c>
      <c r="F54" s="9">
        <f t="shared" si="0"/>
        <v>4.822612195415131</v>
      </c>
      <c r="G54" s="27">
        <f t="shared" si="9"/>
        <v>6.240618795586857</v>
      </c>
      <c r="H54" s="27">
        <f t="shared" si="6"/>
        <v>8.285891663399166</v>
      </c>
      <c r="I54" s="43">
        <v>0</v>
      </c>
      <c r="J54" s="43">
        <v>-9.8</v>
      </c>
      <c r="K54" s="44">
        <f t="shared" si="10"/>
        <v>5.619060302870425</v>
      </c>
      <c r="L54" s="43">
        <f t="shared" si="11"/>
        <v>1.9125734131925634</v>
      </c>
      <c r="M54" s="45">
        <f t="shared" si="12"/>
        <v>5.935636086229119</v>
      </c>
      <c r="N54" s="45">
        <f t="shared" si="13"/>
        <v>6.877729810713406</v>
      </c>
      <c r="O54" s="43">
        <f t="shared" si="14"/>
        <v>9.478133857747695</v>
      </c>
    </row>
    <row r="55" spans="1:15" ht="12.75">
      <c r="A55" s="26">
        <f t="shared" si="1"/>
        <v>1.258000000000001</v>
      </c>
      <c r="B55" s="9">
        <f t="shared" si="2"/>
        <v>-0.33290590224888617</v>
      </c>
      <c r="C55" s="9">
        <f t="shared" si="3"/>
        <v>-9.812861955915798</v>
      </c>
      <c r="D55" s="9">
        <f t="shared" si="4"/>
        <v>4.774344613294672</v>
      </c>
      <c r="E55" s="9">
        <f t="shared" si="5"/>
        <v>0.26219326970731577</v>
      </c>
      <c r="F55" s="9">
        <f t="shared" si="0"/>
        <v>4.781538643279553</v>
      </c>
      <c r="G55" s="27">
        <f t="shared" si="9"/>
        <v>6.402946512438876</v>
      </c>
      <c r="H55" s="27">
        <f t="shared" si="6"/>
        <v>8.294806234569215</v>
      </c>
      <c r="I55" s="43">
        <v>0</v>
      </c>
      <c r="J55" s="43">
        <v>-9.8</v>
      </c>
      <c r="K55" s="44">
        <f t="shared" si="10"/>
        <v>5.619060302870425</v>
      </c>
      <c r="L55" s="43">
        <f t="shared" si="11"/>
        <v>1.5793734131925632</v>
      </c>
      <c r="M55" s="45">
        <f t="shared" si="12"/>
        <v>5.836802126643819</v>
      </c>
      <c r="N55" s="45">
        <f t="shared" si="13"/>
        <v>7.068777861011001</v>
      </c>
      <c r="O55" s="43">
        <f t="shared" si="14"/>
        <v>9.531832553796242</v>
      </c>
    </row>
    <row r="56" spans="1:15" ht="12.75">
      <c r="A56" s="26">
        <f t="shared" si="1"/>
        <v>1.292000000000001</v>
      </c>
      <c r="B56" s="9">
        <f t="shared" si="2"/>
        <v>-0.32928992089897907</v>
      </c>
      <c r="C56" s="9">
        <f t="shared" si="3"/>
        <v>-9.789497749209445</v>
      </c>
      <c r="D56" s="9">
        <f t="shared" si="4"/>
        <v>4.763148755984107</v>
      </c>
      <c r="E56" s="9">
        <f t="shared" si="5"/>
        <v>-0.0706496537658054</v>
      </c>
      <c r="F56" s="9">
        <f t="shared" si="0"/>
        <v>4.763672684516661</v>
      </c>
      <c r="G56" s="27">
        <f t="shared" si="9"/>
        <v>6.564893570142336</v>
      </c>
      <c r="H56" s="27">
        <f t="shared" si="6"/>
        <v>8.292404146341177</v>
      </c>
      <c r="I56" s="43">
        <v>0</v>
      </c>
      <c r="J56" s="43">
        <v>-9.8</v>
      </c>
      <c r="K56" s="44">
        <f t="shared" si="10"/>
        <v>5.619060302870425</v>
      </c>
      <c r="L56" s="43">
        <f t="shared" si="11"/>
        <v>1.246173413192563</v>
      </c>
      <c r="M56" s="45">
        <f t="shared" si="12"/>
        <v>5.755587447258731</v>
      </c>
      <c r="N56" s="45">
        <f t="shared" si="13"/>
        <v>7.259825911308596</v>
      </c>
      <c r="O56" s="43">
        <f t="shared" si="14"/>
        <v>9.574202449844789</v>
      </c>
    </row>
    <row r="57" spans="1:15" ht="12.75">
      <c r="A57" s="26">
        <f t="shared" si="1"/>
        <v>1.326000000000001</v>
      </c>
      <c r="B57" s="9">
        <f t="shared" si="2"/>
        <v>-0.3272902460843785</v>
      </c>
      <c r="C57" s="9">
        <f t="shared" si="3"/>
        <v>-9.766559544424181</v>
      </c>
      <c r="D57" s="9">
        <f t="shared" si="4"/>
        <v>4.752020887617237</v>
      </c>
      <c r="E57" s="9">
        <f t="shared" si="5"/>
        <v>-0.4027126782762276</v>
      </c>
      <c r="F57" s="9">
        <f t="shared" si="0"/>
        <v>4.769054415457527</v>
      </c>
      <c r="G57" s="27">
        <f t="shared" si="9"/>
        <v>6.726462280321321</v>
      </c>
      <c r="H57" s="27">
        <f t="shared" si="6"/>
        <v>8.278711915279786</v>
      </c>
      <c r="I57" s="43">
        <v>0</v>
      </c>
      <c r="J57" s="43">
        <v>-9.8</v>
      </c>
      <c r="K57" s="44">
        <f t="shared" si="10"/>
        <v>5.619060302870425</v>
      </c>
      <c r="L57" s="43">
        <f t="shared" si="11"/>
        <v>0.912973413192563</v>
      </c>
      <c r="M57" s="45">
        <f t="shared" si="12"/>
        <v>5.692746186199658</v>
      </c>
      <c r="N57" s="45">
        <f t="shared" si="13"/>
        <v>7.450873961606191</v>
      </c>
      <c r="O57" s="43">
        <f t="shared" si="14"/>
        <v>9.605243545893336</v>
      </c>
    </row>
    <row r="58" spans="1:15" ht="12.75">
      <c r="A58" s="26">
        <f t="shared" si="1"/>
        <v>1.360000000000001</v>
      </c>
      <c r="B58" s="9">
        <f t="shared" si="2"/>
        <v>-0.32689450722973645</v>
      </c>
      <c r="C58" s="9">
        <f t="shared" si="3"/>
        <v>-9.743711235607414</v>
      </c>
      <c r="D58" s="9">
        <f t="shared" si="4"/>
        <v>4.740906474371426</v>
      </c>
      <c r="E58" s="9">
        <f t="shared" si="5"/>
        <v>-0.7339988602868797</v>
      </c>
      <c r="F58" s="9">
        <f t="shared" si="0"/>
        <v>4.797389761697432</v>
      </c>
      <c r="G58" s="27">
        <f t="shared" si="9"/>
        <v>6.88765310044995</v>
      </c>
      <c r="H58" s="27">
        <f t="shared" si="6"/>
        <v>8.253755954030032</v>
      </c>
      <c r="I58" s="43">
        <v>0</v>
      </c>
      <c r="J58" s="43">
        <v>-9.8</v>
      </c>
      <c r="K58" s="44">
        <f t="shared" si="10"/>
        <v>5.619060302870425</v>
      </c>
      <c r="L58" s="43">
        <f t="shared" si="11"/>
        <v>0.5797734131925629</v>
      </c>
      <c r="M58" s="45">
        <f t="shared" si="12"/>
        <v>5.648891563655583</v>
      </c>
      <c r="N58" s="45">
        <f t="shared" si="13"/>
        <v>7.641922011903786</v>
      </c>
      <c r="O58" s="43">
        <f t="shared" si="14"/>
        <v>9.624955841941883</v>
      </c>
    </row>
    <row r="59" spans="1:15" ht="12.75">
      <c r="A59" s="26">
        <f t="shared" si="1"/>
        <v>1.394000000000001</v>
      </c>
      <c r="B59" s="9">
        <f t="shared" si="2"/>
        <v>-0.3280676414303491</v>
      </c>
      <c r="C59" s="9">
        <f t="shared" si="3"/>
        <v>-9.720621850909263</v>
      </c>
      <c r="D59" s="9">
        <f t="shared" si="4"/>
        <v>4.729752174562795</v>
      </c>
      <c r="E59" s="9">
        <f t="shared" si="5"/>
        <v>-1.0645000032177947</v>
      </c>
      <c r="F59" s="9">
        <f t="shared" si="0"/>
        <v>4.848063107018325</v>
      </c>
      <c r="G59" s="27">
        <f t="shared" si="9"/>
        <v>7.048464674385085</v>
      </c>
      <c r="H59" s="27">
        <f t="shared" si="6"/>
        <v>8.217562953920627</v>
      </c>
      <c r="I59" s="43">
        <v>0</v>
      </c>
      <c r="J59" s="43">
        <v>-9.8</v>
      </c>
      <c r="K59" s="44">
        <f t="shared" si="10"/>
        <v>5.619060302870425</v>
      </c>
      <c r="L59" s="43">
        <f t="shared" si="11"/>
        <v>0.24657341319256287</v>
      </c>
      <c r="M59" s="45">
        <f t="shared" si="12"/>
        <v>5.6244677201836355</v>
      </c>
      <c r="N59" s="45">
        <f t="shared" si="13"/>
        <v>7.8329700622013805</v>
      </c>
      <c r="O59" s="43">
        <f t="shared" si="14"/>
        <v>9.63333933799043</v>
      </c>
    </row>
    <row r="60" spans="1:15" ht="12.75">
      <c r="A60" s="26">
        <f t="shared" si="1"/>
        <v>1.428000000000001</v>
      </c>
      <c r="B60" s="9">
        <f t="shared" si="2"/>
        <v>-0.33075289521879286</v>
      </c>
      <c r="C60" s="9">
        <f t="shared" si="3"/>
        <v>-9.696973310584333</v>
      </c>
      <c r="D60" s="9">
        <f t="shared" si="4"/>
        <v>4.718506576125356</v>
      </c>
      <c r="E60" s="9">
        <f t="shared" si="5"/>
        <v>-1.394197095777662</v>
      </c>
      <c r="F60" s="9">
        <f t="shared" si="0"/>
        <v>4.920171729809143</v>
      </c>
      <c r="G60" s="27">
        <f t="shared" si="9"/>
        <v>7.208893897973347</v>
      </c>
      <c r="H60" s="27">
        <f t="shared" si="6"/>
        <v>8.170160252664186</v>
      </c>
      <c r="I60" s="43">
        <v>0</v>
      </c>
      <c r="J60" s="43">
        <v>-9.8</v>
      </c>
      <c r="K60" s="44">
        <f t="shared" si="10"/>
        <v>5.619060302870425</v>
      </c>
      <c r="L60" s="43">
        <f t="shared" si="11"/>
        <v>-0.08662658680743718</v>
      </c>
      <c r="M60" s="45">
        <f t="shared" si="12"/>
        <v>5.619728005236212</v>
      </c>
      <c r="N60" s="45">
        <f t="shared" si="13"/>
        <v>8.024018112498975</v>
      </c>
      <c r="O60" s="43">
        <f t="shared" si="14"/>
        <v>9.630394034038977</v>
      </c>
    </row>
    <row r="61" spans="1:15" ht="12.75">
      <c r="A61" s="26">
        <f t="shared" si="1"/>
        <v>1.462000000000001</v>
      </c>
      <c r="B61" s="9">
        <f t="shared" si="2"/>
        <v>-0.3348743089963004</v>
      </c>
      <c r="C61" s="9">
        <f t="shared" si="3"/>
        <v>-9.672467365679415</v>
      </c>
      <c r="D61" s="9">
        <f t="shared" si="4"/>
        <v>4.707120849619482</v>
      </c>
      <c r="E61" s="9">
        <f t="shared" si="5"/>
        <v>-1.723060986210762</v>
      </c>
      <c r="F61" s="9">
        <f t="shared" si="0"/>
        <v>5.012576768003063</v>
      </c>
      <c r="G61" s="27">
        <f t="shared" si="9"/>
        <v>7.36893600686041</v>
      </c>
      <c r="H61" s="27">
        <f t="shared" si="6"/>
        <v>8.111576179133019</v>
      </c>
      <c r="I61" s="43">
        <v>0</v>
      </c>
      <c r="J61" s="43">
        <v>-9.8</v>
      </c>
      <c r="K61" s="44">
        <f t="shared" si="10"/>
        <v>5.619060302870425</v>
      </c>
      <c r="L61" s="43">
        <f t="shared" si="11"/>
        <v>-0.41982658680743723</v>
      </c>
      <c r="M61" s="45">
        <f t="shared" si="12"/>
        <v>5.634722091663852</v>
      </c>
      <c r="N61" s="45">
        <f t="shared" si="13"/>
        <v>8.21506616279657</v>
      </c>
      <c r="O61" s="43">
        <f t="shared" si="14"/>
        <v>9.616119930087525</v>
      </c>
    </row>
    <row r="62" spans="1:15" ht="12.75">
      <c r="A62" s="26">
        <f t="shared" si="1"/>
        <v>1.496000000000001</v>
      </c>
      <c r="B62" s="9">
        <f t="shared" si="2"/>
        <v>-0.3403403098182809</v>
      </c>
      <c r="C62" s="9">
        <f t="shared" si="3"/>
        <v>-9.646831121131214</v>
      </c>
      <c r="D62" s="9">
        <f t="shared" si="4"/>
        <v>4.69554927908566</v>
      </c>
      <c r="E62" s="9">
        <f t="shared" si="5"/>
        <v>-2.051053244329223</v>
      </c>
      <c r="F62" s="9">
        <f t="shared" si="0"/>
        <v>5.123963548211023</v>
      </c>
      <c r="G62" s="27">
        <f t="shared" si="9"/>
        <v>7.528584682349322</v>
      </c>
      <c r="H62" s="27">
        <f t="shared" si="6"/>
        <v>8.041840368825826</v>
      </c>
      <c r="I62" s="43">
        <v>0</v>
      </c>
      <c r="J62" s="43">
        <v>-9.8</v>
      </c>
      <c r="K62" s="44">
        <f t="shared" si="10"/>
        <v>5.619060302870425</v>
      </c>
      <c r="L62" s="43">
        <f t="shared" si="11"/>
        <v>-0.7530265868074373</v>
      </c>
      <c r="M62" s="45">
        <f t="shared" si="12"/>
        <v>5.669293406389647</v>
      </c>
      <c r="N62" s="45">
        <f t="shared" si="13"/>
        <v>8.406114213094163</v>
      </c>
      <c r="O62" s="43">
        <f t="shared" si="14"/>
        <v>9.590517026136071</v>
      </c>
    </row>
    <row r="63" spans="1:15" ht="12.75">
      <c r="A63" s="26">
        <f t="shared" si="1"/>
        <v>1.5300000000000011</v>
      </c>
      <c r="B63" s="9">
        <f t="shared" si="2"/>
        <v>-0.34704791436006505</v>
      </c>
      <c r="C63" s="9">
        <f t="shared" si="3"/>
        <v>-9.619820806911356</v>
      </c>
      <c r="D63" s="9">
        <f t="shared" si="4"/>
        <v>4.683749649997418</v>
      </c>
      <c r="E63" s="9">
        <f t="shared" si="5"/>
        <v>-2.3781271517642093</v>
      </c>
      <c r="F63" s="9">
        <f t="shared" si="0"/>
        <v>5.252903914389553</v>
      </c>
      <c r="G63" s="27">
        <f t="shared" si="9"/>
        <v>7.6878321704492345</v>
      </c>
      <c r="H63" s="27">
        <f t="shared" si="6"/>
        <v>7.9609840456658425</v>
      </c>
      <c r="I63" s="43">
        <v>0</v>
      </c>
      <c r="J63" s="43">
        <v>-9.8</v>
      </c>
      <c r="K63" s="44">
        <f t="shared" si="10"/>
        <v>5.619060302870425</v>
      </c>
      <c r="L63" s="43">
        <f t="shared" si="11"/>
        <v>-1.0862265868074372</v>
      </c>
      <c r="M63" s="45">
        <f t="shared" si="12"/>
        <v>5.723087181336801</v>
      </c>
      <c r="N63" s="45">
        <f t="shared" si="13"/>
        <v>8.597162263391757</v>
      </c>
      <c r="O63" s="43">
        <f t="shared" si="14"/>
        <v>9.553585322184619</v>
      </c>
    </row>
    <row r="64" spans="1:15" ht="12.75">
      <c r="A64" s="26">
        <f t="shared" si="1"/>
        <v>1.5640000000000012</v>
      </c>
      <c r="B64" s="9">
        <f t="shared" si="2"/>
        <v>-0.35488703605255506</v>
      </c>
      <c r="C64" s="9">
        <f t="shared" si="3"/>
        <v>-9.591223742565324</v>
      </c>
      <c r="D64" s="9">
        <f t="shared" si="4"/>
        <v>4.671683490771631</v>
      </c>
      <c r="E64" s="9">
        <f t="shared" si="5"/>
        <v>-2.7042287590114302</v>
      </c>
      <c r="F64" s="9">
        <f t="shared" si="0"/>
        <v>5.397914395302386</v>
      </c>
      <c r="G64" s="27">
        <f t="shared" si="9"/>
        <v>7.84666940913547</v>
      </c>
      <c r="H64" s="27">
        <f t="shared" si="6"/>
        <v>7.869040267859454</v>
      </c>
      <c r="I64" s="43">
        <v>0</v>
      </c>
      <c r="J64" s="43">
        <v>-9.8</v>
      </c>
      <c r="K64" s="44">
        <f t="shared" si="10"/>
        <v>5.619060302870425</v>
      </c>
      <c r="L64" s="43">
        <f t="shared" si="11"/>
        <v>-1.4194265868074374</v>
      </c>
      <c r="M64" s="45">
        <f t="shared" si="12"/>
        <v>5.795568179447989</v>
      </c>
      <c r="N64" s="45">
        <f t="shared" si="13"/>
        <v>8.788210313689351</v>
      </c>
      <c r="O64" s="43">
        <f t="shared" si="14"/>
        <v>9.505324818233166</v>
      </c>
    </row>
    <row r="65" spans="1:15" ht="12.75">
      <c r="A65" s="26">
        <f t="shared" si="1"/>
        <v>1.5980000000000012</v>
      </c>
      <c r="B65" s="9">
        <f t="shared" si="2"/>
        <v>-0.36374447778481084</v>
      </c>
      <c r="C65" s="9">
        <f t="shared" si="3"/>
        <v>-9.560858674541095</v>
      </c>
      <c r="D65" s="9">
        <f t="shared" si="4"/>
        <v>4.6593161785269475</v>
      </c>
      <c r="E65" s="9">
        <f t="shared" si="5"/>
        <v>-3.0292979539458273</v>
      </c>
      <c r="F65" s="9">
        <f t="shared" si="0"/>
        <v>5.55750603645766</v>
      </c>
      <c r="G65" s="27">
        <f t="shared" si="9"/>
        <v>8.005086159205385</v>
      </c>
      <c r="H65" s="27">
        <f t="shared" si="6"/>
        <v>7.766044137425296</v>
      </c>
      <c r="I65" s="43">
        <v>0</v>
      </c>
      <c r="J65" s="43">
        <v>-9.8</v>
      </c>
      <c r="K65" s="44">
        <f t="shared" si="10"/>
        <v>5.619060302870425</v>
      </c>
      <c r="L65" s="43">
        <f t="shared" si="11"/>
        <v>-1.7526265868074375</v>
      </c>
      <c r="M65" s="45">
        <f t="shared" si="12"/>
        <v>5.886046095646767</v>
      </c>
      <c r="N65" s="45">
        <f t="shared" si="13"/>
        <v>8.979258363986945</v>
      </c>
      <c r="O65" s="43">
        <f t="shared" si="14"/>
        <v>9.445735514281713</v>
      </c>
    </row>
    <row r="66" spans="1:15" ht="12.75">
      <c r="A66" s="26">
        <f t="shared" si="1"/>
        <v>1.6320000000000012</v>
      </c>
      <c r="B66" s="9">
        <f t="shared" si="2"/>
        <v>-0.373507330729749</v>
      </c>
      <c r="C66" s="9">
        <f t="shared" si="3"/>
        <v>-9.528574812733504</v>
      </c>
      <c r="D66" s="9">
        <f t="shared" si="4"/>
        <v>4.646616929282136</v>
      </c>
      <c r="E66" s="9">
        <f t="shared" si="5"/>
        <v>-3.3532694975787667</v>
      </c>
      <c r="F66" s="9">
        <f t="shared" si="0"/>
        <v>5.730223836019279</v>
      </c>
      <c r="G66" s="27">
        <f t="shared" si="9"/>
        <v>8.163071134800978</v>
      </c>
      <c r="H66" s="27">
        <f t="shared" si="6"/>
        <v>7.652032974507618</v>
      </c>
      <c r="I66" s="43">
        <v>0</v>
      </c>
      <c r="J66" s="43">
        <v>-9.8</v>
      </c>
      <c r="K66" s="44">
        <f t="shared" si="10"/>
        <v>5.619060302870425</v>
      </c>
      <c r="L66" s="43">
        <f t="shared" si="11"/>
        <v>-2.0858265868074377</v>
      </c>
      <c r="M66" s="45">
        <f t="shared" si="12"/>
        <v>5.993705968557936</v>
      </c>
      <c r="N66" s="45">
        <f t="shared" si="13"/>
        <v>9.17030641428454</v>
      </c>
      <c r="O66" s="43">
        <f t="shared" si="14"/>
        <v>9.37481741033026</v>
      </c>
    </row>
    <row r="67" spans="1:15" ht="12.75">
      <c r="A67" s="26">
        <f t="shared" si="1"/>
        <v>1.6660000000000013</v>
      </c>
      <c r="B67" s="9">
        <f t="shared" si="2"/>
        <v>-0.38406564575453167</v>
      </c>
      <c r="C67" s="9">
        <f t="shared" si="3"/>
        <v>-9.494249947739918</v>
      </c>
      <c r="D67" s="9">
        <f t="shared" si="4"/>
        <v>4.633558697326483</v>
      </c>
      <c r="E67" s="9">
        <f t="shared" si="5"/>
        <v>-3.676073995801924</v>
      </c>
      <c r="F67" s="9">
        <f t="shared" si="0"/>
        <v>5.914675496101288</v>
      </c>
      <c r="G67" s="27">
        <f t="shared" si="9"/>
        <v>8.320612130510078</v>
      </c>
      <c r="H67" s="27">
        <f t="shared" si="6"/>
        <v>7.527046458650353</v>
      </c>
      <c r="I67" s="43">
        <v>0</v>
      </c>
      <c r="J67" s="43">
        <v>-9.8</v>
      </c>
      <c r="K67" s="44">
        <f t="shared" si="10"/>
        <v>5.619060302870425</v>
      </c>
      <c r="L67" s="43">
        <f t="shared" si="11"/>
        <v>-2.419026586807438</v>
      </c>
      <c r="M67" s="45">
        <f t="shared" si="12"/>
        <v>6.117640747459392</v>
      </c>
      <c r="N67" s="45">
        <f t="shared" si="13"/>
        <v>9.361354464582133</v>
      </c>
      <c r="O67" s="43">
        <f t="shared" si="14"/>
        <v>9.292570506378807</v>
      </c>
    </row>
    <row r="68" spans="1:15" ht="12.75">
      <c r="A68" s="26">
        <f t="shared" si="1"/>
        <v>1.7000000000000013</v>
      </c>
      <c r="B68" s="9">
        <f t="shared" si="2"/>
        <v>-0.39531436480488125</v>
      </c>
      <c r="C68" s="9">
        <f t="shared" si="3"/>
        <v>-9.457788012886061</v>
      </c>
      <c r="D68" s="9">
        <f t="shared" si="4"/>
        <v>4.620118008923117</v>
      </c>
      <c r="E68" s="9">
        <f t="shared" si="5"/>
        <v>-3.9976387882400504</v>
      </c>
      <c r="F68" s="9">
        <f t="shared" si="0"/>
        <v>6.1095504169797215</v>
      </c>
      <c r="G68" s="27">
        <f t="shared" si="9"/>
        <v>8.477696142813464</v>
      </c>
      <c r="H68" s="27">
        <f t="shared" si="6"/>
        <v>7.391126739850191</v>
      </c>
      <c r="I68" s="43">
        <v>0</v>
      </c>
      <c r="J68" s="43">
        <v>-9.8</v>
      </c>
      <c r="K68" s="44">
        <f t="shared" si="10"/>
        <v>5.619060302870425</v>
      </c>
      <c r="L68" s="43">
        <f t="shared" si="11"/>
        <v>-2.752226586807438</v>
      </c>
      <c r="M68" s="45">
        <f t="shared" si="12"/>
        <v>6.2568833992990465</v>
      </c>
      <c r="N68" s="45">
        <f t="shared" si="13"/>
        <v>9.552402514879727</v>
      </c>
      <c r="O68" s="43">
        <f t="shared" si="14"/>
        <v>9.198994802427354</v>
      </c>
    </row>
    <row r="69" spans="1:15" ht="12.75">
      <c r="A69" s="26">
        <f t="shared" si="1"/>
        <v>1.7340000000000013</v>
      </c>
      <c r="B69" s="9">
        <f t="shared" si="2"/>
        <v>-0.4071545815941846</v>
      </c>
      <c r="C69" s="9">
        <f t="shared" si="3"/>
        <v>-9.419116394184336</v>
      </c>
      <c r="D69" s="9">
        <f t="shared" si="4"/>
        <v>4.606274753148915</v>
      </c>
      <c r="E69" s="9">
        <f t="shared" si="5"/>
        <v>-4.317888745642318</v>
      </c>
      <c r="F69" s="9">
        <f t="shared" si="0"/>
        <v>6.313630518270901</v>
      </c>
      <c r="G69" s="27">
        <f t="shared" si="9"/>
        <v>8.634309484420527</v>
      </c>
      <c r="H69" s="27">
        <f t="shared" si="6"/>
        <v>7.244318522498352</v>
      </c>
      <c r="I69" s="43">
        <v>0</v>
      </c>
      <c r="J69" s="43">
        <v>-9.8</v>
      </c>
      <c r="K69" s="44">
        <f t="shared" si="10"/>
        <v>5.619060302870425</v>
      </c>
      <c r="L69" s="43">
        <f t="shared" si="11"/>
        <v>-3.085426586807438</v>
      </c>
      <c r="M69" s="45">
        <f t="shared" si="12"/>
        <v>6.410436483568998</v>
      </c>
      <c r="N69" s="45">
        <f t="shared" si="13"/>
        <v>9.743450565177321</v>
      </c>
      <c r="O69" s="43">
        <f t="shared" si="14"/>
        <v>9.094090298475901</v>
      </c>
    </row>
    <row r="70" spans="1:15" ht="12.75">
      <c r="A70" s="26">
        <f t="shared" si="1"/>
        <v>1.7680000000000013</v>
      </c>
      <c r="B70" s="9">
        <f t="shared" si="2"/>
        <v>-0.41949424421450315</v>
      </c>
      <c r="C70" s="9">
        <f t="shared" si="3"/>
        <v>-9.378183213894646</v>
      </c>
      <c r="D70" s="9">
        <f t="shared" si="4"/>
        <v>4.592011948845622</v>
      </c>
      <c r="E70" s="9">
        <f t="shared" si="5"/>
        <v>-4.636746974914735</v>
      </c>
      <c r="F70" s="9">
        <f t="shared" si="0"/>
        <v>6.525794683233753</v>
      </c>
      <c r="G70" s="27">
        <f t="shared" si="9"/>
        <v>8.790437890681279</v>
      </c>
      <c r="H70" s="27">
        <f t="shared" si="6"/>
        <v>7.086669125351251</v>
      </c>
      <c r="I70" s="43">
        <v>0</v>
      </c>
      <c r="J70" s="43">
        <v>-9.8</v>
      </c>
      <c r="K70" s="44">
        <f t="shared" si="10"/>
        <v>5.619060302870425</v>
      </c>
      <c r="L70" s="43">
        <f t="shared" si="11"/>
        <v>-3.4186265868074384</v>
      </c>
      <c r="M70" s="45">
        <f t="shared" si="12"/>
        <v>6.577297805886619</v>
      </c>
      <c r="N70" s="45">
        <f t="shared" si="13"/>
        <v>9.934498615474915</v>
      </c>
      <c r="O70" s="43">
        <f t="shared" si="14"/>
        <v>8.977856994524448</v>
      </c>
    </row>
    <row r="71" spans="1:15" ht="12.75">
      <c r="A71" s="26">
        <f t="shared" si="1"/>
        <v>1.8020000000000014</v>
      </c>
      <c r="B71" s="9">
        <f t="shared" si="2"/>
        <v>-0.4322484252197182</v>
      </c>
      <c r="C71" s="9">
        <f t="shared" si="3"/>
        <v>-9.334954738142338</v>
      </c>
      <c r="D71" s="9">
        <f t="shared" si="4"/>
        <v>4.577315502388151</v>
      </c>
      <c r="E71" s="9">
        <f t="shared" si="5"/>
        <v>-4.954135436011574</v>
      </c>
      <c r="F71" s="9">
        <f t="shared" si="0"/>
        <v>6.74501854161636</v>
      </c>
      <c r="G71" s="27">
        <f t="shared" si="9"/>
        <v>8.946066617762476</v>
      </c>
      <c r="H71" s="27">
        <f t="shared" si="6"/>
        <v>6.918228520526857</v>
      </c>
      <c r="I71" s="43">
        <v>0</v>
      </c>
      <c r="J71" s="43">
        <v>-9.8</v>
      </c>
      <c r="K71" s="44">
        <f t="shared" si="10"/>
        <v>5.619060302870425</v>
      </c>
      <c r="L71" s="43">
        <f t="shared" si="11"/>
        <v>-3.7518265868074385</v>
      </c>
      <c r="M71" s="45">
        <f t="shared" si="12"/>
        <v>6.756481438202093</v>
      </c>
      <c r="N71" s="45">
        <f t="shared" si="13"/>
        <v>10.125546665772509</v>
      </c>
      <c r="O71" s="43">
        <f t="shared" si="14"/>
        <v>8.850294890572995</v>
      </c>
    </row>
    <row r="72" spans="1:15" ht="12.75">
      <c r="A72" s="26">
        <f t="shared" si="1"/>
        <v>1.8360000000000014</v>
      </c>
      <c r="B72" s="9">
        <f t="shared" si="2"/>
        <v>-0.44533927790553146</v>
      </c>
      <c r="C72" s="9">
        <f t="shared" si="3"/>
        <v>-9.289412996237433</v>
      </c>
      <c r="D72" s="9">
        <f t="shared" si="4"/>
        <v>4.562173966939363</v>
      </c>
      <c r="E72" s="9">
        <f t="shared" si="5"/>
        <v>-5.269975477883647</v>
      </c>
      <c r="F72" s="9">
        <f t="shared" si="0"/>
        <v>6.970371069183779</v>
      </c>
      <c r="G72" s="27">
        <f t="shared" si="9"/>
        <v>9.101180532638415</v>
      </c>
      <c r="H72" s="27">
        <f t="shared" si="6"/>
        <v>6.739049354278813</v>
      </c>
      <c r="I72" s="43">
        <v>0</v>
      </c>
      <c r="J72" s="43">
        <v>-9.8</v>
      </c>
      <c r="K72" s="44">
        <f t="shared" si="10"/>
        <v>5.619060302870425</v>
      </c>
      <c r="L72" s="43">
        <f t="shared" si="11"/>
        <v>-4.085026586807438</v>
      </c>
      <c r="M72" s="45">
        <f t="shared" si="12"/>
        <v>6.94703396437774</v>
      </c>
      <c r="N72" s="45">
        <f t="shared" si="13"/>
        <v>10.316594716070103</v>
      </c>
      <c r="O72" s="43">
        <f t="shared" si="14"/>
        <v>8.711403986621542</v>
      </c>
    </row>
    <row r="73" spans="1:15" ht="12.75">
      <c r="A73" s="26">
        <f t="shared" si="1"/>
        <v>1.8700000000000014</v>
      </c>
      <c r="B73" s="9">
        <f t="shared" si="2"/>
        <v>-0.45869578032441904</v>
      </c>
      <c r="C73" s="9">
        <f t="shared" si="3"/>
        <v>-9.241553652272975</v>
      </c>
      <c r="D73" s="9">
        <f t="shared" si="4"/>
        <v>4.546578310408332</v>
      </c>
      <c r="E73" s="9">
        <f t="shared" si="5"/>
        <v>-5.584188302060928</v>
      </c>
      <c r="F73" s="9">
        <f t="shared" si="0"/>
        <v>7.201009187992305</v>
      </c>
      <c r="G73" s="27">
        <f t="shared" si="9"/>
        <v>9.255764195192297</v>
      </c>
      <c r="H73" s="27">
        <f t="shared" si="6"/>
        <v>6.549186952008742</v>
      </c>
      <c r="I73" s="43">
        <v>0</v>
      </c>
      <c r="J73" s="43">
        <v>-9.8</v>
      </c>
      <c r="K73" s="44">
        <f t="shared" si="10"/>
        <v>5.619060302870425</v>
      </c>
      <c r="L73" s="43">
        <f t="shared" si="11"/>
        <v>-4.418226586807438</v>
      </c>
      <c r="M73" s="45">
        <f t="shared" si="12"/>
        <v>7.148046226743807</v>
      </c>
      <c r="N73" s="45">
        <f t="shared" si="13"/>
        <v>10.507642766367697</v>
      </c>
      <c r="O73" s="43">
        <f t="shared" si="14"/>
        <v>8.561184282670089</v>
      </c>
    </row>
    <row r="74" spans="1:15" ht="12.75">
      <c r="A74" s="26">
        <f t="shared" si="1"/>
        <v>1.9040000000000015</v>
      </c>
      <c r="B74" s="9">
        <f t="shared" si="2"/>
        <v>-0.4722533478299103</v>
      </c>
      <c r="C74" s="9">
        <f t="shared" si="3"/>
        <v>-9.19138413745752</v>
      </c>
      <c r="D74" s="9">
        <f t="shared" si="4"/>
        <v>4.530521696582115</v>
      </c>
      <c r="E74" s="9">
        <f t="shared" si="5"/>
        <v>-5.8966953627344845</v>
      </c>
      <c r="F74" s="9">
        <f t="shared" si="0"/>
        <v>7.436171262423671</v>
      </c>
      <c r="G74" s="27">
        <f t="shared" si="9"/>
        <v>9.40980193287609</v>
      </c>
      <c r="H74" s="27">
        <f t="shared" si="6"/>
        <v>6.348699309675769</v>
      </c>
      <c r="I74" s="43">
        <v>0</v>
      </c>
      <c r="J74" s="43">
        <v>-9.8</v>
      </c>
      <c r="K74" s="44">
        <f t="shared" si="10"/>
        <v>5.619060302870425</v>
      </c>
      <c r="L74" s="43">
        <f t="shared" si="11"/>
        <v>-4.751426586807438</v>
      </c>
      <c r="M74" s="45">
        <f t="shared" si="12"/>
        <v>7.3586611076414465</v>
      </c>
      <c r="N74" s="45">
        <f t="shared" si="13"/>
        <v>10.698690816665291</v>
      </c>
      <c r="O74" s="43">
        <f t="shared" si="14"/>
        <v>8.399635778718636</v>
      </c>
    </row>
    <row r="75" spans="1:15" ht="12.75">
      <c r="A75" s="26">
        <f t="shared" si="1"/>
        <v>1.9380000000000015</v>
      </c>
      <c r="B75" s="9">
        <f t="shared" si="2"/>
        <v>-0.4859533748088867</v>
      </c>
      <c r="C75" s="9">
        <f t="shared" si="3"/>
        <v>-9.138922031739835</v>
      </c>
      <c r="D75" s="9">
        <f t="shared" si="4"/>
        <v>4.513999281838613</v>
      </c>
      <c r="E75" s="9">
        <f t="shared" si="5"/>
        <v>-6.207418711813639</v>
      </c>
      <c r="F75" s="9">
        <f t="shared" si="0"/>
        <v>7.675170133633105</v>
      </c>
      <c r="G75" s="27">
        <f t="shared" si="9"/>
        <v>9.563277908458602</v>
      </c>
      <c r="H75" s="27">
        <f t="shared" si="6"/>
        <v>6.137647073474105</v>
      </c>
      <c r="I75" s="43">
        <v>0</v>
      </c>
      <c r="J75" s="43">
        <v>-9.8</v>
      </c>
      <c r="K75" s="44">
        <f t="shared" si="10"/>
        <v>5.619060302870425</v>
      </c>
      <c r="L75" s="43">
        <f t="shared" si="11"/>
        <v>-5.084626586807437</v>
      </c>
      <c r="M75" s="45">
        <f t="shared" si="12"/>
        <v>7.578078002670817</v>
      </c>
      <c r="N75" s="45">
        <f t="shared" si="13"/>
        <v>10.889738866962885</v>
      </c>
      <c r="O75" s="43">
        <f t="shared" si="14"/>
        <v>8.226758474767184</v>
      </c>
    </row>
    <row r="76" spans="1:15" ht="12.75">
      <c r="A76" s="26">
        <f t="shared" si="1"/>
        <v>1.9720000000000015</v>
      </c>
      <c r="B76" s="9">
        <f t="shared" si="2"/>
        <v>-0.49974274882689546</v>
      </c>
      <c r="C76" s="9">
        <f t="shared" si="3"/>
        <v>-9.08419367243507</v>
      </c>
      <c r="D76" s="9">
        <f t="shared" si="4"/>
        <v>4.497008028378499</v>
      </c>
      <c r="E76" s="9">
        <f t="shared" si="5"/>
        <v>-6.516281296676431</v>
      </c>
      <c r="F76" s="9">
        <f t="shared" si="0"/>
        <v>7.9173861308335685</v>
      </c>
      <c r="G76" s="27">
        <f t="shared" si="9"/>
        <v>9.71617618142347</v>
      </c>
      <c r="H76" s="27">
        <f t="shared" si="6"/>
        <v>5.916093509387107</v>
      </c>
      <c r="I76" s="43">
        <v>0</v>
      </c>
      <c r="J76" s="43">
        <v>-9.8</v>
      </c>
      <c r="K76" s="44">
        <f t="shared" si="10"/>
        <v>5.619060302870425</v>
      </c>
      <c r="L76" s="43">
        <f t="shared" si="11"/>
        <v>-5.417826586807437</v>
      </c>
      <c r="M76" s="45">
        <f t="shared" si="12"/>
        <v>7.805554663956419</v>
      </c>
      <c r="N76" s="45">
        <f t="shared" si="13"/>
        <v>11.080786917260479</v>
      </c>
      <c r="O76" s="43">
        <f t="shared" si="14"/>
        <v>8.04255237081573</v>
      </c>
    </row>
    <row r="77" spans="1:15" ht="12.75">
      <c r="A77" s="26">
        <f t="shared" si="1"/>
        <v>2.0060000000000016</v>
      </c>
      <c r="B77" s="9">
        <f t="shared" si="2"/>
        <v>-0.5135733663972204</v>
      </c>
      <c r="C77" s="9">
        <f t="shared" si="3"/>
        <v>-9.02723296288858</v>
      </c>
      <c r="D77" s="9">
        <f t="shared" si="4"/>
        <v>4.479546533920994</v>
      </c>
      <c r="E77" s="9">
        <f t="shared" si="5"/>
        <v>-6.823207217414643</v>
      </c>
      <c r="F77" s="9">
        <f t="shared" si="0"/>
        <v>8.162260341433791</v>
      </c>
      <c r="G77" s="27">
        <f t="shared" si="9"/>
        <v>9.868480763576784</v>
      </c>
      <c r="H77" s="27">
        <f t="shared" si="6"/>
        <v>5.684104463995009</v>
      </c>
      <c r="I77" s="43">
        <v>0</v>
      </c>
      <c r="J77" s="43">
        <v>-9.8</v>
      </c>
      <c r="K77" s="44">
        <f t="shared" si="10"/>
        <v>5.619060302870425</v>
      </c>
      <c r="L77" s="43">
        <f t="shared" si="11"/>
        <v>-5.751026586807437</v>
      </c>
      <c r="M77" s="45">
        <f t="shared" si="12"/>
        <v>8.040407047498295</v>
      </c>
      <c r="N77" s="45">
        <f t="shared" si="13"/>
        <v>11.271834967558073</v>
      </c>
      <c r="O77" s="43">
        <f t="shared" si="14"/>
        <v>7.847017466864278</v>
      </c>
    </row>
    <row r="78" spans="1:15" ht="12.75">
      <c r="A78" s="26">
        <f t="shared" si="1"/>
        <v>2.0400000000000014</v>
      </c>
      <c r="B78" s="9">
        <f t="shared" si="2"/>
        <v>-0.527401668918497</v>
      </c>
      <c r="C78" s="9">
        <f t="shared" si="3"/>
        <v>-8.968080353442838</v>
      </c>
      <c r="D78" s="9">
        <f t="shared" si="4"/>
        <v>4.461614877177765</v>
      </c>
      <c r="E78" s="9">
        <f t="shared" si="5"/>
        <v>-7.1281219494317</v>
      </c>
      <c r="F78" s="9">
        <f t="shared" si="0"/>
        <v>8.409288307474297</v>
      </c>
      <c r="G78" s="27">
        <f t="shared" si="9"/>
        <v>10.020175669400828</v>
      </c>
      <c r="H78" s="27">
        <f t="shared" si="6"/>
        <v>5.441748317714332</v>
      </c>
      <c r="I78" s="43">
        <v>0</v>
      </c>
      <c r="J78" s="43">
        <v>-9.8</v>
      </c>
      <c r="K78" s="44">
        <f t="shared" si="10"/>
        <v>5.619060302870425</v>
      </c>
      <c r="L78" s="43">
        <f t="shared" si="11"/>
        <v>-6.0842265868074366</v>
      </c>
      <c r="M78" s="45">
        <f t="shared" si="12"/>
        <v>8.282007718356024</v>
      </c>
      <c r="N78" s="45">
        <f t="shared" si="13"/>
        <v>11.462883017855667</v>
      </c>
      <c r="O78" s="43">
        <f t="shared" si="14"/>
        <v>7.640153762912825</v>
      </c>
    </row>
    <row r="79" spans="1:15" ht="12.75">
      <c r="A79" s="26">
        <f t="shared" si="1"/>
        <v>2.074000000000001</v>
      </c>
      <c r="B79" s="9">
        <f t="shared" si="2"/>
        <v>-0.5411882095619434</v>
      </c>
      <c r="C79" s="9">
        <f t="shared" si="3"/>
        <v>-8.90678196845699</v>
      </c>
      <c r="D79" s="9">
        <f t="shared" si="4"/>
        <v>4.443214478052659</v>
      </c>
      <c r="E79" s="9">
        <f t="shared" si="5"/>
        <v>-7.4309525363592375</v>
      </c>
      <c r="F79" s="9">
        <f t="shared" si="0"/>
        <v>8.658014235123465</v>
      </c>
      <c r="G79" s="27">
        <f t="shared" si="9"/>
        <v>10.171244961654619</v>
      </c>
      <c r="H79" s="27">
        <f t="shared" si="6"/>
        <v>5.189095931478118</v>
      </c>
      <c r="I79" s="43">
        <v>0</v>
      </c>
      <c r="J79" s="43">
        <v>-9.8</v>
      </c>
      <c r="K79" s="44">
        <f t="shared" si="10"/>
        <v>5.619060302870425</v>
      </c>
      <c r="L79" s="43">
        <f t="shared" si="11"/>
        <v>-6.417426586807436</v>
      </c>
      <c r="M79" s="45">
        <f t="shared" si="12"/>
        <v>8.529783273000389</v>
      </c>
      <c r="N79" s="45">
        <f t="shared" si="13"/>
        <v>11.65393106815326</v>
      </c>
      <c r="O79" s="43">
        <f t="shared" si="14"/>
        <v>7.421961258961372</v>
      </c>
    </row>
    <row r="80" spans="1:15" ht="12.75">
      <c r="A80" s="26">
        <f t="shared" si="1"/>
        <v>2.108000000000001</v>
      </c>
      <c r="B80" s="9">
        <f t="shared" si="2"/>
        <v>-0.5548972564610288</v>
      </c>
      <c r="C80" s="9">
        <f t="shared" si="3"/>
        <v>-8.843388855753004</v>
      </c>
      <c r="D80" s="9">
        <f t="shared" si="4"/>
        <v>4.424347971332984</v>
      </c>
      <c r="E80" s="9">
        <f t="shared" si="5"/>
        <v>-7.73162775745484</v>
      </c>
      <c r="F80" s="9">
        <f t="shared" si="0"/>
        <v>8.908025749361327</v>
      </c>
      <c r="G80" s="27">
        <f t="shared" si="9"/>
        <v>10.32167279267994</v>
      </c>
      <c r="H80" s="27">
        <f t="shared" si="6"/>
        <v>4.926220587724654</v>
      </c>
      <c r="I80" s="43">
        <v>0</v>
      </c>
      <c r="J80" s="43">
        <v>-9.8</v>
      </c>
      <c r="K80" s="44">
        <f t="shared" si="10"/>
        <v>5.619060302870425</v>
      </c>
      <c r="L80" s="43">
        <f t="shared" si="11"/>
        <v>-6.750626586807436</v>
      </c>
      <c r="M80" s="45">
        <f t="shared" si="12"/>
        <v>8.783211144097908</v>
      </c>
      <c r="N80" s="45">
        <f t="shared" si="13"/>
        <v>11.844979118450855</v>
      </c>
      <c r="O80" s="43">
        <f t="shared" si="14"/>
        <v>7.192439955009919</v>
      </c>
    </row>
    <row r="81" spans="1:15" ht="12.75">
      <c r="A81" s="26">
        <f t="shared" si="1"/>
        <v>2.142000000000001</v>
      </c>
      <c r="B81" s="9">
        <f t="shared" si="2"/>
        <v>-0.5684964339126566</v>
      </c>
      <c r="C81" s="9">
        <f t="shared" si="3"/>
        <v>-8.7779563379204</v>
      </c>
      <c r="D81" s="9">
        <f t="shared" si="4"/>
        <v>4.405019092579954</v>
      </c>
      <c r="E81" s="9">
        <f t="shared" si="5"/>
        <v>-8.030078272944133</v>
      </c>
      <c r="F81" s="9">
        <f t="shared" si="0"/>
        <v>9.158949190578761</v>
      </c>
      <c r="G81" s="27">
        <f t="shared" si="9"/>
        <v>10.47144344182766</v>
      </c>
      <c r="H81" s="27">
        <f t="shared" si="6"/>
        <v>4.6531979264445535</v>
      </c>
      <c r="I81" s="43">
        <v>0</v>
      </c>
      <c r="J81" s="43">
        <v>-9.8</v>
      </c>
      <c r="K81" s="44">
        <f t="shared" si="10"/>
        <v>5.619060302870425</v>
      </c>
      <c r="L81" s="43">
        <f t="shared" si="11"/>
        <v>-7.083826586807436</v>
      </c>
      <c r="M81" s="45">
        <f t="shared" si="12"/>
        <v>9.04181606754164</v>
      </c>
      <c r="N81" s="45">
        <f t="shared" si="13"/>
        <v>12.036027168748449</v>
      </c>
      <c r="O81" s="43">
        <f t="shared" si="14"/>
        <v>6.951589851058467</v>
      </c>
    </row>
    <row r="82" spans="1:15" ht="12.75">
      <c r="A82" s="26">
        <f t="shared" si="1"/>
        <v>2.1760000000000006</v>
      </c>
      <c r="B82" s="9">
        <f t="shared" si="2"/>
        <v>-0.5819564009655849</v>
      </c>
      <c r="C82" s="9">
        <f t="shared" si="3"/>
        <v>-8.710543447983495</v>
      </c>
      <c r="D82" s="9">
        <f t="shared" si="4"/>
        <v>4.385232574947124</v>
      </c>
      <c r="E82" s="9">
        <f t="shared" si="5"/>
        <v>-8.326236750175571</v>
      </c>
      <c r="F82" s="9">
        <f aca="true" t="shared" si="15" ref="F82:F100">(D82*D82+E82*E82)^0.5</f>
        <v>9.410445428158628</v>
      </c>
      <c r="G82" s="27">
        <f t="shared" si="9"/>
        <v>10.620541349375863</v>
      </c>
      <c r="H82" s="27">
        <f t="shared" si="6"/>
        <v>4.3701058769385845</v>
      </c>
      <c r="I82" s="43">
        <v>0</v>
      </c>
      <c r="J82" s="43">
        <v>-9.8</v>
      </c>
      <c r="K82" s="44">
        <f t="shared" si="10"/>
        <v>5.619060302870425</v>
      </c>
      <c r="L82" s="43">
        <f t="shared" si="11"/>
        <v>-7.417026586807435</v>
      </c>
      <c r="M82" s="45">
        <f t="shared" si="12"/>
        <v>9.305166418538823</v>
      </c>
      <c r="N82" s="45">
        <f t="shared" si="13"/>
        <v>12.227075219046043</v>
      </c>
      <c r="O82" s="43">
        <f t="shared" si="14"/>
        <v>6.699410947107014</v>
      </c>
    </row>
    <row r="83" spans="1:15" ht="12.75">
      <c r="A83" s="26">
        <f aca="true" t="shared" si="16" ref="A83:A100">A82+G$15</f>
        <v>2.2100000000000004</v>
      </c>
      <c r="B83" s="9">
        <f aca="true" t="shared" si="17" ref="B83:B100">-(E$12*(D82*D82+E82*E82)^0.5)*D82</f>
        <v>-0.5952505653690682</v>
      </c>
      <c r="C83" s="9">
        <f aca="true" t="shared" si="18" ref="C83:C100">B$12-E$12*((D82*D82+E82*E82)^0.5)*E82</f>
        <v>-8.641212434794364</v>
      </c>
      <c r="D83" s="9">
        <f aca="true" t="shared" si="19" ref="D83:D100">D82+G$15*B83</f>
        <v>4.364994055724575</v>
      </c>
      <c r="E83" s="9">
        <f aca="true" t="shared" si="20" ref="E83:E100">E82+C83*G$15</f>
        <v>-8.62003797295858</v>
      </c>
      <c r="F83" s="9">
        <f t="shared" si="15"/>
        <v>9.66220615396705</v>
      </c>
      <c r="G83" s="27">
        <f aca="true" t="shared" si="21" ref="G83:G100">G82+G$15*D83</f>
        <v>10.768951147270498</v>
      </c>
      <c r="H83" s="27">
        <f aca="true" t="shared" si="22" ref="H83:H100">H82+G$15*E83</f>
        <v>4.077024585857993</v>
      </c>
      <c r="I83" s="43">
        <v>0</v>
      </c>
      <c r="J83" s="43">
        <v>-9.8</v>
      </c>
      <c r="K83" s="44">
        <f t="shared" si="10"/>
        <v>5.619060302870425</v>
      </c>
      <c r="L83" s="43">
        <f t="shared" si="11"/>
        <v>-7.750226586807435</v>
      </c>
      <c r="M83" s="45">
        <f t="shared" si="12"/>
        <v>9.57287056395056</v>
      </c>
      <c r="N83" s="45">
        <f aca="true" t="shared" si="23" ref="N83:N100">N82+$G$15*K83</f>
        <v>12.418123269343637</v>
      </c>
      <c r="O83" s="43">
        <f aca="true" t="shared" si="24" ref="O83:O100">O82+$G$15*L83</f>
        <v>6.435903243155561</v>
      </c>
    </row>
    <row r="84" spans="1:15" ht="12.75">
      <c r="A84" s="26">
        <f t="shared" si="16"/>
        <v>2.244</v>
      </c>
      <c r="B84" s="9">
        <f t="shared" si="17"/>
        <v>-0.6083548300928372</v>
      </c>
      <c r="C84" s="9">
        <f t="shared" si="18"/>
        <v>-8.570028326056491</v>
      </c>
      <c r="D84" s="9">
        <f t="shared" si="19"/>
        <v>4.344309991501419</v>
      </c>
      <c r="E84" s="9">
        <f t="shared" si="20"/>
        <v>-8.9114189360445</v>
      </c>
      <c r="F84" s="9">
        <f t="shared" si="15"/>
        <v>9.913950612946968</v>
      </c>
      <c r="G84" s="27">
        <f t="shared" si="21"/>
        <v>10.916657686981546</v>
      </c>
      <c r="H84" s="27">
        <f t="shared" si="22"/>
        <v>3.77403634203248</v>
      </c>
      <c r="I84" s="43">
        <v>0</v>
      </c>
      <c r="J84" s="43">
        <v>-9.8</v>
      </c>
      <c r="K84" s="44">
        <f aca="true" t="shared" si="25" ref="K84:K100">K83</f>
        <v>5.619060302870425</v>
      </c>
      <c r="L84" s="43">
        <f t="shared" si="11"/>
        <v>-8.083426586807436</v>
      </c>
      <c r="M84" s="45">
        <f t="shared" si="12"/>
        <v>9.844573331109865</v>
      </c>
      <c r="N84" s="45">
        <f t="shared" si="23"/>
        <v>12.60917131964123</v>
      </c>
      <c r="O84" s="43">
        <f t="shared" si="24"/>
        <v>6.1610667392041085</v>
      </c>
    </row>
    <row r="85" spans="1:15" ht="12.75">
      <c r="A85" s="26">
        <f t="shared" si="16"/>
        <v>2.278</v>
      </c>
      <c r="B85" s="9">
        <f t="shared" si="17"/>
        <v>-0.6212473692951982</v>
      </c>
      <c r="C85" s="9">
        <f t="shared" si="18"/>
        <v>-8.497058539076153</v>
      </c>
      <c r="D85" s="9">
        <f t="shared" si="19"/>
        <v>4.323187580945382</v>
      </c>
      <c r="E85" s="9">
        <f t="shared" si="20"/>
        <v>-9.20031892637309</v>
      </c>
      <c r="F85" s="9">
        <f t="shared" si="15"/>
        <v>10.165422726429986</v>
      </c>
      <c r="G85" s="27">
        <f t="shared" si="21"/>
        <v>11.063646064733689</v>
      </c>
      <c r="H85" s="27">
        <f t="shared" si="22"/>
        <v>3.4612254985357946</v>
      </c>
      <c r="I85" s="43">
        <v>0</v>
      </c>
      <c r="J85" s="43">
        <v>-9.8</v>
      </c>
      <c r="K85" s="44">
        <f t="shared" si="25"/>
        <v>5.619060302870425</v>
      </c>
      <c r="L85" s="43">
        <f aca="true" t="shared" si="26" ref="L85:L100">L84+J85*$G$15</f>
        <v>-8.416626586807435</v>
      </c>
      <c r="M85" s="45">
        <f aca="true" t="shared" si="27" ref="M85:M100">(K85*K85+L85*L85)^0.5</f>
        <v>10.119952657450925</v>
      </c>
      <c r="N85" s="45">
        <f t="shared" si="23"/>
        <v>12.800219369938825</v>
      </c>
      <c r="O85" s="43">
        <f t="shared" si="24"/>
        <v>5.874901435252656</v>
      </c>
    </row>
    <row r="86" spans="1:15" ht="12.75">
      <c r="A86" s="26">
        <f t="shared" si="16"/>
        <v>2.312</v>
      </c>
      <c r="B86" s="9">
        <f t="shared" si="17"/>
        <v>-0.6339084305566991</v>
      </c>
      <c r="C86" s="9">
        <f t="shared" si="18"/>
        <v>-8.422372531190375</v>
      </c>
      <c r="D86" s="9">
        <f t="shared" si="19"/>
        <v>4.301634694306455</v>
      </c>
      <c r="E86" s="9">
        <f t="shared" si="20"/>
        <v>-9.486679592433562</v>
      </c>
      <c r="F86" s="9">
        <f t="shared" si="15"/>
        <v>10.41638856479329</v>
      </c>
      <c r="G86" s="27">
        <f t="shared" si="21"/>
        <v>11.209901644340109</v>
      </c>
      <c r="H86" s="27">
        <f t="shared" si="22"/>
        <v>3.1386783923930537</v>
      </c>
      <c r="I86" s="43">
        <v>0</v>
      </c>
      <c r="J86" s="43">
        <v>-9.8</v>
      </c>
      <c r="K86" s="44">
        <f t="shared" si="25"/>
        <v>5.619060302870425</v>
      </c>
      <c r="L86" s="43">
        <f t="shared" si="26"/>
        <v>-8.749826586807435</v>
      </c>
      <c r="M86" s="45">
        <f t="shared" si="27"/>
        <v>10.398716458606636</v>
      </c>
      <c r="N86" s="45">
        <f t="shared" si="23"/>
        <v>12.991267420236419</v>
      </c>
      <c r="O86" s="43">
        <f t="shared" si="24"/>
        <v>5.5774073313012025</v>
      </c>
    </row>
    <row r="87" spans="1:15" ht="12.75">
      <c r="A87" s="26">
        <f t="shared" si="16"/>
        <v>2.3459999999999996</v>
      </c>
      <c r="B87" s="9">
        <f t="shared" si="17"/>
        <v>-0.64632016030603</v>
      </c>
      <c r="C87" s="9">
        <f t="shared" si="18"/>
        <v>-8.346041483361518</v>
      </c>
      <c r="D87" s="9">
        <f t="shared" si="19"/>
        <v>4.27965980885605</v>
      </c>
      <c r="E87" s="9">
        <f t="shared" si="20"/>
        <v>-9.770445002867854</v>
      </c>
      <c r="F87" s="9">
        <f t="shared" si="15"/>
        <v>10.666634128608857</v>
      </c>
      <c r="G87" s="27">
        <f t="shared" si="21"/>
        <v>11.355410077841215</v>
      </c>
      <c r="H87" s="27">
        <f t="shared" si="22"/>
        <v>2.8064832622955467</v>
      </c>
      <c r="I87" s="43">
        <v>0</v>
      </c>
      <c r="J87" s="43">
        <v>-9.8</v>
      </c>
      <c r="K87" s="44">
        <f t="shared" si="25"/>
        <v>5.619060302870425</v>
      </c>
      <c r="L87" s="43">
        <f t="shared" si="26"/>
        <v>-9.083026586807435</v>
      </c>
      <c r="M87" s="45">
        <f t="shared" si="27"/>
        <v>10.680599733345735</v>
      </c>
      <c r="N87" s="45">
        <f t="shared" si="23"/>
        <v>13.182315470534013</v>
      </c>
      <c r="O87" s="43">
        <f t="shared" si="24"/>
        <v>5.26858442734975</v>
      </c>
    </row>
    <row r="88" spans="1:15" ht="12.75">
      <c r="A88" s="26">
        <f t="shared" si="16"/>
        <v>2.3799999999999994</v>
      </c>
      <c r="B88" s="9">
        <f t="shared" si="17"/>
        <v>-0.6584664495701459</v>
      </c>
      <c r="C88" s="9">
        <f t="shared" si="18"/>
        <v>-8.268138011697289</v>
      </c>
      <c r="D88" s="9">
        <f t="shared" si="19"/>
        <v>4.257271949570665</v>
      </c>
      <c r="E88" s="9">
        <f t="shared" si="20"/>
        <v>-10.051561695265562</v>
      </c>
      <c r="F88" s="9">
        <f t="shared" si="15"/>
        <v>10.915963400741646</v>
      </c>
      <c r="G88" s="27">
        <f t="shared" si="21"/>
        <v>11.500157324126619</v>
      </c>
      <c r="H88" s="27">
        <f t="shared" si="22"/>
        <v>2.4647301646565176</v>
      </c>
      <c r="I88" s="43">
        <v>0</v>
      </c>
      <c r="J88" s="43">
        <v>-9.8</v>
      </c>
      <c r="K88" s="44">
        <f t="shared" si="25"/>
        <v>5.619060302870425</v>
      </c>
      <c r="L88" s="43">
        <f t="shared" si="26"/>
        <v>-9.416226586807435</v>
      </c>
      <c r="M88" s="45">
        <f t="shared" si="27"/>
        <v>10.96536191018762</v>
      </c>
      <c r="N88" s="45">
        <f t="shared" si="23"/>
        <v>13.373363520831607</v>
      </c>
      <c r="O88" s="43">
        <f t="shared" si="24"/>
        <v>4.948432723398297</v>
      </c>
    </row>
    <row r="89" spans="1:15" ht="12.75">
      <c r="A89" s="26">
        <f t="shared" si="16"/>
        <v>2.4139999999999993</v>
      </c>
      <c r="B89" s="9">
        <f t="shared" si="17"/>
        <v>-0.6703327974338709</v>
      </c>
      <c r="C89" s="9">
        <f t="shared" si="18"/>
        <v>-8.18873590269102</v>
      </c>
      <c r="D89" s="9">
        <f t="shared" si="19"/>
        <v>4.234480634457913</v>
      </c>
      <c r="E89" s="9">
        <f t="shared" si="20"/>
        <v>-10.329978715957056</v>
      </c>
      <c r="F89" s="9">
        <f t="shared" si="15"/>
        <v>11.164196635482773</v>
      </c>
      <c r="G89" s="27">
        <f t="shared" si="21"/>
        <v>11.644129665698188</v>
      </c>
      <c r="H89" s="27">
        <f t="shared" si="22"/>
        <v>2.1135108883139777</v>
      </c>
      <c r="I89" s="43">
        <v>0</v>
      </c>
      <c r="J89" s="43">
        <v>-9.8</v>
      </c>
      <c r="K89" s="44">
        <f t="shared" si="25"/>
        <v>5.619060302870425</v>
      </c>
      <c r="L89" s="43">
        <f t="shared" si="26"/>
        <v>-9.749426586807434</v>
      </c>
      <c r="M89" s="45">
        <f t="shared" si="27"/>
        <v>11.252784431368173</v>
      </c>
      <c r="N89" s="45">
        <f t="shared" si="23"/>
        <v>13.5644115711292</v>
      </c>
      <c r="O89" s="43">
        <f t="shared" si="24"/>
        <v>4.616952219446844</v>
      </c>
    </row>
    <row r="90" spans="1:15" ht="12.75">
      <c r="A90" s="26">
        <f t="shared" si="16"/>
        <v>2.447999999999999</v>
      </c>
      <c r="B90" s="9">
        <f t="shared" si="17"/>
        <v>-0.6819061898644139</v>
      </c>
      <c r="C90" s="9">
        <f t="shared" si="18"/>
        <v>-8.107909868817782</v>
      </c>
      <c r="D90" s="9">
        <f t="shared" si="19"/>
        <v>4.211295824002523</v>
      </c>
      <c r="E90" s="9">
        <f t="shared" si="20"/>
        <v>-10.605647651496861</v>
      </c>
      <c r="F90" s="9">
        <f t="shared" si="15"/>
        <v>11.411168854458424</v>
      </c>
      <c r="G90" s="27">
        <f t="shared" si="21"/>
        <v>11.787313723714274</v>
      </c>
      <c r="H90" s="27">
        <f t="shared" si="22"/>
        <v>1.7529188681630843</v>
      </c>
      <c r="I90" s="43">
        <v>0</v>
      </c>
      <c r="J90" s="43">
        <v>-9.8</v>
      </c>
      <c r="K90" s="44">
        <f t="shared" si="25"/>
        <v>5.619060302870425</v>
      </c>
      <c r="L90" s="43">
        <f t="shared" si="26"/>
        <v>-10.082626586807434</v>
      </c>
      <c r="M90" s="45">
        <f t="shared" si="27"/>
        <v>11.542668563910617</v>
      </c>
      <c r="N90" s="45">
        <f t="shared" si="23"/>
        <v>13.755459621426795</v>
      </c>
      <c r="O90" s="43">
        <f t="shared" si="24"/>
        <v>4.274142915495392</v>
      </c>
    </row>
    <row r="91" spans="1:15" ht="12.75">
      <c r="A91" s="26">
        <f t="shared" si="16"/>
        <v>2.481999999999999</v>
      </c>
      <c r="B91" s="9">
        <f t="shared" si="17"/>
        <v>-0.6931749918240195</v>
      </c>
      <c r="C91" s="9">
        <f t="shared" si="18"/>
        <v>-8.02573532180067</v>
      </c>
      <c r="D91" s="9">
        <f t="shared" si="19"/>
        <v>4.187727874280506</v>
      </c>
      <c r="E91" s="9">
        <f t="shared" si="20"/>
        <v>-10.878522652438084</v>
      </c>
      <c r="F91" s="9">
        <f t="shared" si="15"/>
        <v>11.656728522558739</v>
      </c>
      <c r="G91" s="27">
        <f t="shared" si="21"/>
        <v>11.929696471439811</v>
      </c>
      <c r="H91" s="27">
        <f t="shared" si="22"/>
        <v>1.3830490979801895</v>
      </c>
      <c r="I91" s="43">
        <v>0</v>
      </c>
      <c r="J91" s="43">
        <v>-9.8</v>
      </c>
      <c r="K91" s="44">
        <f t="shared" si="25"/>
        <v>5.619060302870425</v>
      </c>
      <c r="L91" s="43">
        <f t="shared" si="26"/>
        <v>-10.415826586807434</v>
      </c>
      <c r="M91" s="45">
        <f t="shared" si="27"/>
        <v>11.834833423996253</v>
      </c>
      <c r="N91" s="45">
        <f t="shared" si="23"/>
        <v>13.946507671724389</v>
      </c>
      <c r="O91" s="43">
        <f t="shared" si="24"/>
        <v>3.920004811543939</v>
      </c>
    </row>
    <row r="92" spans="1:15" ht="12.75">
      <c r="A92" s="26">
        <f t="shared" si="16"/>
        <v>2.5159999999999987</v>
      </c>
      <c r="B92" s="9">
        <f t="shared" si="17"/>
        <v>-0.704128850848067</v>
      </c>
      <c r="C92" s="9">
        <f t="shared" si="18"/>
        <v>-7.942288161407262</v>
      </c>
      <c r="D92" s="9">
        <f t="shared" si="19"/>
        <v>4.1637874933516725</v>
      </c>
      <c r="E92" s="9">
        <f t="shared" si="20"/>
        <v>-11.148560449925931</v>
      </c>
      <c r="F92" s="9">
        <f t="shared" si="15"/>
        <v>11.900736380386068</v>
      </c>
      <c r="G92" s="27">
        <f t="shared" si="21"/>
        <v>12.071265246213768</v>
      </c>
      <c r="H92" s="27">
        <f t="shared" si="22"/>
        <v>1.0039980426827078</v>
      </c>
      <c r="I92" s="43">
        <v>0</v>
      </c>
      <c r="J92" s="43">
        <v>-9.8</v>
      </c>
      <c r="K92" s="44">
        <f t="shared" si="25"/>
        <v>5.619060302870425</v>
      </c>
      <c r="L92" s="43">
        <f t="shared" si="26"/>
        <v>-10.749026586807434</v>
      </c>
      <c r="M92" s="45">
        <f t="shared" si="27"/>
        <v>12.129114198950694</v>
      </c>
      <c r="N92" s="45">
        <f t="shared" si="23"/>
        <v>14.137555722021983</v>
      </c>
      <c r="O92" s="43">
        <f t="shared" si="24"/>
        <v>3.5545379075924863</v>
      </c>
    </row>
    <row r="93" spans="1:15" ht="12.75">
      <c r="A93" s="26">
        <f t="shared" si="16"/>
        <v>2.5499999999999985</v>
      </c>
      <c r="B93" s="9">
        <f t="shared" si="17"/>
        <v>-0.7147586105002496</v>
      </c>
      <c r="C93" s="9">
        <f t="shared" si="18"/>
        <v>-7.8576445780733355</v>
      </c>
      <c r="D93" s="9">
        <f t="shared" si="19"/>
        <v>4.139485700594664</v>
      </c>
      <c r="E93" s="9">
        <f t="shared" si="20"/>
        <v>-11.415720365580425</v>
      </c>
      <c r="F93" s="9">
        <f t="shared" si="15"/>
        <v>12.143064412682467</v>
      </c>
      <c r="G93" s="27">
        <f t="shared" si="21"/>
        <v>12.212007760033986</v>
      </c>
      <c r="H93" s="27">
        <f t="shared" si="22"/>
        <v>0.6158635502529732</v>
      </c>
      <c r="I93" s="43">
        <v>0</v>
      </c>
      <c r="J93" s="43">
        <v>-9.8</v>
      </c>
      <c r="K93" s="44">
        <f t="shared" si="25"/>
        <v>5.619060302870425</v>
      </c>
      <c r="L93" s="43">
        <f t="shared" si="26"/>
        <v>-11.082226586807433</v>
      </c>
      <c r="M93" s="45">
        <f t="shared" si="27"/>
        <v>12.425360550448255</v>
      </c>
      <c r="N93" s="45">
        <f t="shared" si="23"/>
        <v>14.328603772319576</v>
      </c>
      <c r="O93" s="43">
        <f t="shared" si="24"/>
        <v>3.1777422036410337</v>
      </c>
    </row>
    <row r="94" spans="1:15" ht="12.75">
      <c r="A94" s="26">
        <f t="shared" si="16"/>
        <v>2.5839999999999983</v>
      </c>
      <c r="B94" s="9">
        <f t="shared" si="17"/>
        <v>-0.7250562323283721</v>
      </c>
      <c r="C94" s="9">
        <f t="shared" si="18"/>
        <v>-7.771880867999716</v>
      </c>
      <c r="D94" s="9">
        <f t="shared" si="19"/>
        <v>4.114833788695499</v>
      </c>
      <c r="E94" s="9">
        <f t="shared" si="20"/>
        <v>-11.679964315092416</v>
      </c>
      <c r="F94" s="9">
        <f t="shared" si="15"/>
        <v>12.383594934849185</v>
      </c>
      <c r="G94" s="27">
        <f t="shared" si="21"/>
        <v>12.351912108849632</v>
      </c>
      <c r="H94" s="27">
        <f t="shared" si="22"/>
        <v>0.21874476353983108</v>
      </c>
      <c r="I94" s="43">
        <v>0</v>
      </c>
      <c r="J94" s="43">
        <v>-9.8</v>
      </c>
      <c r="K94" s="44">
        <f t="shared" si="25"/>
        <v>5.619060302870425</v>
      </c>
      <c r="L94" s="43">
        <f t="shared" si="26"/>
        <v>-11.415426586807433</v>
      </c>
      <c r="M94" s="45">
        <f t="shared" si="27"/>
        <v>12.723435182610249</v>
      </c>
      <c r="N94" s="45">
        <f t="shared" si="23"/>
        <v>14.51965182261717</v>
      </c>
      <c r="O94" s="43">
        <f t="shared" si="24"/>
        <v>2.7896176996895807</v>
      </c>
    </row>
    <row r="95" spans="1:15" ht="12.75">
      <c r="A95" s="26">
        <f t="shared" si="16"/>
        <v>2.617999999999998</v>
      </c>
      <c r="B95" s="9">
        <f t="shared" si="17"/>
        <v>-0.7350147251332727</v>
      </c>
      <c r="C95" s="9">
        <f t="shared" si="18"/>
        <v>-7.685073259645203</v>
      </c>
      <c r="D95" s="9">
        <f t="shared" si="19"/>
        <v>4.089843288040968</v>
      </c>
      <c r="E95" s="9">
        <f t="shared" si="20"/>
        <v>-11.941256805920354</v>
      </c>
      <c r="F95" s="9">
        <f t="shared" si="15"/>
        <v>12.622219782022215</v>
      </c>
      <c r="G95" s="27">
        <f t="shared" si="21"/>
        <v>12.490966780643024</v>
      </c>
      <c r="H95" s="27">
        <f t="shared" si="22"/>
        <v>-0.18725796786146098</v>
      </c>
      <c r="I95" s="43">
        <v>0</v>
      </c>
      <c r="J95" s="43">
        <v>-9.8</v>
      </c>
      <c r="K95" s="44">
        <f t="shared" si="25"/>
        <v>5.619060302870425</v>
      </c>
      <c r="L95" s="43">
        <f t="shared" si="26"/>
        <v>-11.748626586807433</v>
      </c>
      <c r="M95" s="45">
        <f t="shared" si="27"/>
        <v>13.02321255925483</v>
      </c>
      <c r="N95" s="45">
        <f t="shared" si="23"/>
        <v>14.710699872914764</v>
      </c>
      <c r="O95" s="43">
        <f t="shared" si="24"/>
        <v>2.390164395738128</v>
      </c>
    </row>
    <row r="96" spans="1:15" ht="12.75">
      <c r="A96" s="26">
        <f t="shared" si="16"/>
        <v>2.651999999999998</v>
      </c>
      <c r="B96" s="9">
        <f t="shared" si="17"/>
        <v>-0.7446280805301707</v>
      </c>
      <c r="C96" s="9">
        <f t="shared" si="18"/>
        <v>-7.597297750757951</v>
      </c>
      <c r="D96" s="9">
        <f t="shared" si="19"/>
        <v>4.064525933302942</v>
      </c>
      <c r="E96" s="9">
        <f t="shared" si="20"/>
        <v>-12.199564929446124</v>
      </c>
      <c r="F96" s="9">
        <f t="shared" si="15"/>
        <v>12.858839587235854</v>
      </c>
      <c r="G96" s="27">
        <f t="shared" si="21"/>
        <v>12.629160662375325</v>
      </c>
      <c r="H96" s="27">
        <f t="shared" si="22"/>
        <v>-0.6020431754626292</v>
      </c>
      <c r="I96" s="43">
        <v>0</v>
      </c>
      <c r="J96" s="43">
        <v>-9.8</v>
      </c>
      <c r="K96" s="44">
        <f t="shared" si="25"/>
        <v>5.619060302870425</v>
      </c>
      <c r="L96" s="43">
        <f t="shared" si="26"/>
        <v>-12.081826586807432</v>
      </c>
      <c r="M96" s="45">
        <f t="shared" si="27"/>
        <v>13.324577755448058</v>
      </c>
      <c r="N96" s="45">
        <f t="shared" si="23"/>
        <v>14.901747923212358</v>
      </c>
      <c r="O96" s="43">
        <f t="shared" si="24"/>
        <v>1.9793822917866752</v>
      </c>
    </row>
    <row r="97" spans="1:15" ht="12.75">
      <c r="A97" s="26">
        <f t="shared" si="16"/>
        <v>2.6859999999999977</v>
      </c>
      <c r="B97" s="9">
        <f t="shared" si="17"/>
        <v>-0.7538912139278414</v>
      </c>
      <c r="C97" s="9">
        <f t="shared" si="18"/>
        <v>-7.50862995526026</v>
      </c>
      <c r="D97" s="9">
        <f t="shared" si="19"/>
        <v>4.038893632029396</v>
      </c>
      <c r="E97" s="9">
        <f t="shared" si="20"/>
        <v>-12.454858347924972</v>
      </c>
      <c r="F97" s="9">
        <f t="shared" si="15"/>
        <v>13.093363137014261</v>
      </c>
      <c r="G97" s="27">
        <f t="shared" si="21"/>
        <v>12.766483045864325</v>
      </c>
      <c r="H97" s="27">
        <f t="shared" si="22"/>
        <v>-1.0255083592920782</v>
      </c>
      <c r="I97" s="43">
        <v>0</v>
      </c>
      <c r="J97" s="43">
        <v>-9.8</v>
      </c>
      <c r="K97" s="44">
        <f t="shared" si="25"/>
        <v>5.619060302870425</v>
      </c>
      <c r="L97" s="43">
        <f t="shared" si="26"/>
        <v>-12.415026586807432</v>
      </c>
      <c r="M97" s="45">
        <f t="shared" si="27"/>
        <v>13.627425429567745</v>
      </c>
      <c r="N97" s="45">
        <f t="shared" si="23"/>
        <v>15.092795973509952</v>
      </c>
      <c r="O97" s="43">
        <f t="shared" si="24"/>
        <v>1.5572713878352225</v>
      </c>
    </row>
    <row r="98" spans="1:15" ht="12.75">
      <c r="A98" s="26">
        <f t="shared" si="16"/>
        <v>2.7199999999999975</v>
      </c>
      <c r="B98" s="9">
        <f t="shared" si="17"/>
        <v>-0.7627999101782448</v>
      </c>
      <c r="C98" s="9">
        <f t="shared" si="18"/>
        <v>-7.419144959436757</v>
      </c>
      <c r="D98" s="9">
        <f t="shared" si="19"/>
        <v>4.012958435083336</v>
      </c>
      <c r="E98" s="9">
        <f t="shared" si="20"/>
        <v>-12.707109276545822</v>
      </c>
      <c r="F98" s="9">
        <f t="shared" si="15"/>
        <v>13.325706794304885</v>
      </c>
      <c r="G98" s="27">
        <f t="shared" si="21"/>
        <v>12.902923632657158</v>
      </c>
      <c r="H98" s="27">
        <f t="shared" si="22"/>
        <v>-1.4575500746946362</v>
      </c>
      <c r="I98" s="43">
        <v>0</v>
      </c>
      <c r="J98" s="43">
        <v>-9.8</v>
      </c>
      <c r="K98" s="44">
        <f t="shared" si="25"/>
        <v>5.619060302870425</v>
      </c>
      <c r="L98" s="43">
        <f t="shared" si="26"/>
        <v>-12.748226586807432</v>
      </c>
      <c r="M98" s="45">
        <f t="shared" si="27"/>
        <v>13.931658903227502</v>
      </c>
      <c r="N98" s="45">
        <f t="shared" si="23"/>
        <v>15.283844023807546</v>
      </c>
      <c r="O98" s="43">
        <f t="shared" si="24"/>
        <v>1.1238316838837696</v>
      </c>
    </row>
    <row r="99" spans="1:15" ht="12.75">
      <c r="A99" s="26">
        <f t="shared" si="16"/>
        <v>2.7539999999999973</v>
      </c>
      <c r="B99" s="9">
        <f t="shared" si="17"/>
        <v>-0.771350773259519</v>
      </c>
      <c r="C99" s="9">
        <f t="shared" si="18"/>
        <v>-7.328917186980716</v>
      </c>
      <c r="D99" s="9">
        <f t="shared" si="19"/>
        <v>3.986732508792512</v>
      </c>
      <c r="E99" s="9">
        <f t="shared" si="20"/>
        <v>-12.956292460903166</v>
      </c>
      <c r="F99" s="9">
        <f t="shared" si="15"/>
        <v>13.55579398003375</v>
      </c>
      <c r="G99" s="27">
        <f t="shared" si="21"/>
        <v>13.038472537956103</v>
      </c>
      <c r="H99" s="27">
        <f t="shared" si="22"/>
        <v>-1.8980640183653439</v>
      </c>
      <c r="I99" s="43">
        <v>0</v>
      </c>
      <c r="J99" s="43">
        <v>-9.8</v>
      </c>
      <c r="K99" s="44">
        <f t="shared" si="25"/>
        <v>5.619060302870425</v>
      </c>
      <c r="L99" s="43">
        <f t="shared" si="26"/>
        <v>-13.081426586807432</v>
      </c>
      <c r="M99" s="45">
        <f t="shared" si="27"/>
        <v>14.237189337552781</v>
      </c>
      <c r="N99" s="45">
        <f t="shared" si="23"/>
        <v>15.47489207410514</v>
      </c>
      <c r="O99" s="43">
        <f t="shared" si="24"/>
        <v>0.6790631799323169</v>
      </c>
    </row>
    <row r="100" spans="1:15" ht="12.75">
      <c r="A100" s="26">
        <f t="shared" si="16"/>
        <v>2.787999999999997</v>
      </c>
      <c r="B100" s="9">
        <f t="shared" si="17"/>
        <v>-0.7795411794505274</v>
      </c>
      <c r="C100" s="9">
        <f t="shared" si="18"/>
        <v>-7.238020272533655</v>
      </c>
      <c r="D100" s="9">
        <f t="shared" si="19"/>
        <v>3.960228108691194</v>
      </c>
      <c r="E100" s="9">
        <f t="shared" si="20"/>
        <v>-13.20238515016931</v>
      </c>
      <c r="F100" s="9">
        <f t="shared" si="15"/>
        <v>13.783554705745502</v>
      </c>
      <c r="G100" s="27">
        <f t="shared" si="21"/>
        <v>13.173120293651603</v>
      </c>
      <c r="H100" s="27">
        <f t="shared" si="22"/>
        <v>-2.3469451134711004</v>
      </c>
      <c r="I100" s="43">
        <v>0</v>
      </c>
      <c r="J100" s="43">
        <v>-9.8</v>
      </c>
      <c r="K100" s="44">
        <f t="shared" si="25"/>
        <v>5.619060302870425</v>
      </c>
      <c r="L100" s="43">
        <f t="shared" si="26"/>
        <v>-13.414626586807431</v>
      </c>
      <c r="M100" s="45">
        <f t="shared" si="27"/>
        <v>14.54393499541218</v>
      </c>
      <c r="N100" s="45">
        <f t="shared" si="23"/>
        <v>15.665940124402734</v>
      </c>
      <c r="O100" s="43">
        <f t="shared" si="24"/>
        <v>0.2229658759808642</v>
      </c>
    </row>
  </sheetData>
  <printOptions/>
  <pageMargins left="0.75" right="0.75" top="1" bottom="1" header="0.4921259845" footer="0.4921259845"/>
  <pageSetup horizontalDpi="600" verticalDpi="600"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9">
      <selection activeCell="O47" sqref="O47"/>
    </sheetView>
  </sheetViews>
  <sheetFormatPr defaultColWidth="11.421875" defaultRowHeight="12.75"/>
  <sheetData>
    <row r="1" spans="1:11" ht="12.75">
      <c r="A1" s="56"/>
      <c r="B1" s="56"/>
      <c r="C1" s="56"/>
      <c r="D1" s="57"/>
      <c r="E1" s="57"/>
      <c r="F1" s="57"/>
      <c r="G1" s="57"/>
      <c r="H1" s="47"/>
      <c r="I1" s="47"/>
      <c r="J1" s="47"/>
      <c r="K1" s="47"/>
    </row>
    <row r="2" spans="1:11" ht="12.75">
      <c r="A2" s="57"/>
      <c r="B2" s="57"/>
      <c r="C2" s="57"/>
      <c r="D2" s="47"/>
      <c r="E2" s="47"/>
      <c r="F2" s="47"/>
      <c r="G2" s="47"/>
      <c r="H2" s="47"/>
      <c r="I2" s="47"/>
      <c r="J2" s="47"/>
      <c r="K2" s="47"/>
    </row>
    <row r="3" spans="1:11" ht="12.75">
      <c r="A3" s="57"/>
      <c r="B3" s="58"/>
      <c r="C3" s="58"/>
      <c r="D3" s="58"/>
      <c r="E3" s="58"/>
      <c r="F3" s="47"/>
      <c r="G3" s="47"/>
      <c r="H3" s="47"/>
      <c r="I3" s="47"/>
      <c r="J3" s="47"/>
      <c r="K3" s="47"/>
    </row>
    <row r="4" spans="1:11" ht="12.75">
      <c r="A4" s="47"/>
      <c r="B4" s="59"/>
      <c r="C4" s="59"/>
      <c r="D4" s="59"/>
      <c r="E4" s="47"/>
      <c r="F4" s="47"/>
      <c r="G4" s="47"/>
      <c r="H4" s="47"/>
      <c r="I4" s="47"/>
      <c r="J4" s="47"/>
      <c r="K4" s="47"/>
    </row>
    <row r="5" spans="1:11" ht="12.75">
      <c r="A5" s="47"/>
      <c r="B5" s="59"/>
      <c r="C5" s="59"/>
      <c r="D5" s="59"/>
      <c r="E5" s="47"/>
      <c r="F5" s="47"/>
      <c r="G5" s="47"/>
      <c r="H5" s="47"/>
      <c r="I5" s="47"/>
      <c r="J5" s="47"/>
      <c r="K5" s="47"/>
    </row>
    <row r="6" spans="1:11" ht="12.75">
      <c r="A6" s="47"/>
      <c r="B6" s="59"/>
      <c r="C6" s="59"/>
      <c r="D6" s="59"/>
      <c r="E6" s="47"/>
      <c r="F6" s="47"/>
      <c r="G6" s="47"/>
      <c r="H6" s="47"/>
      <c r="I6" s="47"/>
      <c r="J6" s="47"/>
      <c r="K6" s="47"/>
    </row>
    <row r="7" spans="1:11" ht="12.75">
      <c r="A7" s="57"/>
      <c r="B7" s="57"/>
      <c r="C7" s="47"/>
      <c r="D7" s="40"/>
      <c r="E7" s="50"/>
      <c r="F7" s="47"/>
      <c r="G7" s="60"/>
      <c r="H7" s="47"/>
      <c r="I7" s="47"/>
      <c r="J7" s="60"/>
      <c r="K7" s="47"/>
    </row>
    <row r="8" spans="1:11" ht="12.75">
      <c r="A8" s="47"/>
      <c r="B8" s="47"/>
      <c r="C8" s="47"/>
      <c r="D8" s="40"/>
      <c r="E8" s="50"/>
      <c r="F8" s="47"/>
      <c r="G8" s="60"/>
      <c r="H8" s="47"/>
      <c r="I8" s="47"/>
      <c r="J8" s="60"/>
      <c r="K8" s="47"/>
    </row>
    <row r="9" spans="1:11" ht="12.75">
      <c r="A9" s="47"/>
      <c r="B9" s="47"/>
      <c r="C9" s="47"/>
      <c r="D9" s="40"/>
      <c r="E9" s="50"/>
      <c r="F9" s="47"/>
      <c r="G9" s="47"/>
      <c r="H9" s="47"/>
      <c r="I9" s="47"/>
      <c r="J9" s="47"/>
      <c r="K9" s="47"/>
    </row>
    <row r="10" spans="1:11" ht="12.75">
      <c r="A10" s="57"/>
      <c r="B10" s="57"/>
      <c r="C10" s="57"/>
      <c r="D10" s="57"/>
      <c r="E10" s="57"/>
      <c r="F10" s="57"/>
      <c r="G10" s="47"/>
      <c r="H10" s="47"/>
      <c r="I10" s="47"/>
      <c r="J10" s="47"/>
      <c r="K10" s="47"/>
    </row>
    <row r="11" spans="1:11" ht="12.75">
      <c r="A11" s="49"/>
      <c r="B11" s="50"/>
      <c r="C11" s="47"/>
      <c r="D11" s="47"/>
      <c r="E11" s="50"/>
      <c r="F11" s="47"/>
      <c r="G11" s="47"/>
      <c r="H11" s="47"/>
      <c r="I11" s="47"/>
      <c r="J11" s="47"/>
      <c r="K11" s="47"/>
    </row>
    <row r="12" spans="1:11" ht="12.75">
      <c r="A12" s="47"/>
      <c r="B12" s="61"/>
      <c r="C12" s="50"/>
      <c r="D12" s="47"/>
      <c r="E12" s="47"/>
      <c r="F12" s="47"/>
      <c r="G12" s="47"/>
      <c r="H12" s="47"/>
      <c r="I12" s="47"/>
      <c r="J12" s="47"/>
      <c r="K12" s="47"/>
    </row>
    <row r="13" spans="1:11" ht="12.75">
      <c r="A13" s="5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12.75">
      <c r="A14" s="51"/>
      <c r="B14" s="51"/>
      <c r="C14" s="51"/>
      <c r="D14" s="52"/>
      <c r="E14" s="51"/>
      <c r="F14" s="51"/>
      <c r="G14" s="51"/>
      <c r="H14" s="47"/>
      <c r="I14" s="47"/>
      <c r="J14" s="47"/>
      <c r="K14" s="47"/>
    </row>
    <row r="15" spans="1:11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2.75">
      <c r="A16" s="5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2.75">
      <c r="A17" s="40"/>
      <c r="B17" s="40"/>
      <c r="C17" s="40"/>
      <c r="D17" s="40"/>
      <c r="E17" s="40"/>
      <c r="F17" s="40"/>
      <c r="G17" s="54"/>
      <c r="H17" s="54"/>
      <c r="I17" s="40"/>
      <c r="J17" s="40"/>
      <c r="K17" s="40"/>
    </row>
    <row r="18" spans="1:11" ht="12.75">
      <c r="A18" s="47"/>
      <c r="B18" s="47"/>
      <c r="C18" s="47"/>
      <c r="D18" s="53"/>
      <c r="E18" s="53"/>
      <c r="F18" s="47"/>
      <c r="G18" s="55"/>
      <c r="H18" s="55"/>
      <c r="I18" s="47"/>
      <c r="J18" s="47"/>
      <c r="K18" s="47"/>
    </row>
    <row r="19" spans="1:11" ht="12.75">
      <c r="A19" s="53"/>
      <c r="B19" s="47"/>
      <c r="C19" s="47"/>
      <c r="D19" s="47"/>
      <c r="E19" s="47"/>
      <c r="F19" s="47"/>
      <c r="G19" s="55"/>
      <c r="H19" s="55"/>
      <c r="I19" s="47"/>
      <c r="J19" s="47"/>
      <c r="K19" s="53"/>
    </row>
    <row r="20" spans="1:11" ht="12.75">
      <c r="A20" s="53"/>
      <c r="B20" s="47"/>
      <c r="C20" s="47"/>
      <c r="D20" s="47"/>
      <c r="E20" s="47"/>
      <c r="F20" s="47"/>
      <c r="G20" s="55"/>
      <c r="H20" s="55"/>
      <c r="I20" s="47"/>
      <c r="J20" s="47"/>
      <c r="K20" s="53"/>
    </row>
    <row r="21" spans="1:11" ht="12.75">
      <c r="A21" s="53"/>
      <c r="B21" s="47"/>
      <c r="C21" s="47"/>
      <c r="D21" s="47"/>
      <c r="E21" s="47"/>
      <c r="F21" s="47"/>
      <c r="G21" s="55"/>
      <c r="H21" s="55"/>
      <c r="I21" s="47"/>
      <c r="J21" s="47"/>
      <c r="K21" s="53"/>
    </row>
    <row r="22" spans="1:11" ht="12.75">
      <c r="A22" s="53"/>
      <c r="B22" s="47"/>
      <c r="C22" s="47"/>
      <c r="D22" s="47"/>
      <c r="E22" s="47"/>
      <c r="F22" s="47"/>
      <c r="G22" s="55"/>
      <c r="H22" s="55"/>
      <c r="I22" s="47"/>
      <c r="J22" s="47"/>
      <c r="K22" s="53"/>
    </row>
    <row r="23" spans="1:11" ht="12.75">
      <c r="A23" s="53"/>
      <c r="B23" s="47"/>
      <c r="C23" s="47"/>
      <c r="D23" s="47"/>
      <c r="E23" s="47"/>
      <c r="F23" s="47"/>
      <c r="G23" s="55"/>
      <c r="H23" s="55"/>
      <c r="I23" s="47"/>
      <c r="J23" s="47"/>
      <c r="K23" s="53"/>
    </row>
    <row r="24" spans="1:11" ht="12.75">
      <c r="A24" s="53"/>
      <c r="B24" s="47"/>
      <c r="C24" s="47"/>
      <c r="D24" s="47"/>
      <c r="E24" s="47"/>
      <c r="F24" s="47"/>
      <c r="G24" s="55"/>
      <c r="H24" s="55"/>
      <c r="I24" s="47"/>
      <c r="J24" s="47"/>
      <c r="K24" s="53"/>
    </row>
    <row r="25" spans="1:11" ht="12.75">
      <c r="A25" s="53"/>
      <c r="B25" s="47"/>
      <c r="C25" s="47"/>
      <c r="D25" s="47"/>
      <c r="E25" s="47"/>
      <c r="F25" s="47"/>
      <c r="G25" s="55"/>
      <c r="H25" s="55"/>
      <c r="I25" s="47"/>
      <c r="J25" s="47"/>
      <c r="K25" s="53"/>
    </row>
    <row r="26" spans="1:11" ht="12.75">
      <c r="A26" s="53"/>
      <c r="B26" s="47"/>
      <c r="C26" s="47"/>
      <c r="D26" s="47"/>
      <c r="E26" s="47"/>
      <c r="F26" s="47"/>
      <c r="G26" s="55"/>
      <c r="H26" s="55"/>
      <c r="I26" s="47"/>
      <c r="J26" s="47"/>
      <c r="K26" s="53"/>
    </row>
    <row r="27" spans="1:11" ht="12.75">
      <c r="A27" s="53"/>
      <c r="B27" s="47"/>
      <c r="C27" s="47"/>
      <c r="D27" s="47"/>
      <c r="E27" s="47"/>
      <c r="F27" s="47"/>
      <c r="G27" s="55"/>
      <c r="H27" s="55"/>
      <c r="I27" s="47"/>
      <c r="J27" s="47"/>
      <c r="K27" s="53"/>
    </row>
    <row r="28" spans="1:11" ht="12.75">
      <c r="A28" s="53"/>
      <c r="B28" s="47"/>
      <c r="C28" s="47"/>
      <c r="D28" s="47"/>
      <c r="E28" s="47"/>
      <c r="F28" s="47"/>
      <c r="G28" s="55"/>
      <c r="H28" s="55"/>
      <c r="I28" s="47"/>
      <c r="J28" s="47"/>
      <c r="K28" s="53"/>
    </row>
    <row r="29" spans="1:11" ht="12.75">
      <c r="A29" s="53"/>
      <c r="B29" s="47"/>
      <c r="C29" s="47"/>
      <c r="D29" s="47"/>
      <c r="E29" s="47"/>
      <c r="F29" s="47"/>
      <c r="G29" s="55"/>
      <c r="H29" s="55"/>
      <c r="I29" s="47"/>
      <c r="J29" s="47"/>
      <c r="K29" s="53"/>
    </row>
    <row r="30" spans="1:11" ht="12.75">
      <c r="A30" s="53"/>
      <c r="B30" s="47"/>
      <c r="C30" s="47"/>
      <c r="D30" s="47"/>
      <c r="E30" s="47"/>
      <c r="F30" s="47"/>
      <c r="G30" s="55"/>
      <c r="H30" s="55"/>
      <c r="I30" s="47"/>
      <c r="J30" s="47"/>
      <c r="K30" s="53"/>
    </row>
    <row r="31" spans="1:11" ht="12.75">
      <c r="A31" s="53"/>
      <c r="B31" s="47"/>
      <c r="C31" s="47"/>
      <c r="D31" s="47"/>
      <c r="E31" s="47"/>
      <c r="F31" s="47"/>
      <c r="G31" s="55"/>
      <c r="H31" s="55"/>
      <c r="I31" s="47"/>
      <c r="J31" s="47"/>
      <c r="K31" s="53"/>
    </row>
    <row r="32" spans="1:11" ht="12.75">
      <c r="A32" s="53"/>
      <c r="B32" s="47"/>
      <c r="C32" s="47"/>
      <c r="D32" s="47"/>
      <c r="E32" s="47"/>
      <c r="F32" s="47"/>
      <c r="G32" s="55"/>
      <c r="H32" s="55"/>
      <c r="I32" s="47"/>
      <c r="J32" s="47"/>
      <c r="K32" s="53"/>
    </row>
    <row r="33" spans="1:11" ht="12.75">
      <c r="A33" s="53"/>
      <c r="B33" s="47"/>
      <c r="C33" s="47"/>
      <c r="D33" s="47"/>
      <c r="E33" s="47"/>
      <c r="F33" s="47"/>
      <c r="G33" s="55"/>
      <c r="H33" s="55"/>
      <c r="I33" s="47"/>
      <c r="J33" s="47"/>
      <c r="K33" s="53"/>
    </row>
    <row r="34" spans="1:11" ht="12.75">
      <c r="A34" s="53"/>
      <c r="B34" s="47"/>
      <c r="C34" s="47"/>
      <c r="D34" s="47"/>
      <c r="E34" s="47"/>
      <c r="F34" s="47"/>
      <c r="G34" s="55"/>
      <c r="H34" s="55"/>
      <c r="I34" s="47"/>
      <c r="J34" s="47"/>
      <c r="K34" s="53"/>
    </row>
    <row r="35" spans="1:11" ht="12.75">
      <c r="A35" s="53"/>
      <c r="B35" s="47"/>
      <c r="C35" s="47"/>
      <c r="D35" s="47"/>
      <c r="E35" s="47"/>
      <c r="F35" s="47"/>
      <c r="G35" s="55"/>
      <c r="H35" s="55"/>
      <c r="I35" s="47"/>
      <c r="J35" s="47"/>
      <c r="K35" s="53"/>
    </row>
    <row r="36" spans="1:11" ht="12.75">
      <c r="A36" s="53"/>
      <c r="B36" s="47"/>
      <c r="C36" s="47"/>
      <c r="D36" s="47"/>
      <c r="E36" s="47"/>
      <c r="F36" s="47"/>
      <c r="G36" s="55"/>
      <c r="H36" s="55"/>
      <c r="I36" s="47"/>
      <c r="J36" s="47"/>
      <c r="K36" s="53"/>
    </row>
    <row r="37" spans="1:11" ht="12.75">
      <c r="A37" s="53"/>
      <c r="B37" s="47"/>
      <c r="C37" s="47"/>
      <c r="D37" s="47"/>
      <c r="E37" s="47"/>
      <c r="F37" s="47"/>
      <c r="G37" s="55"/>
      <c r="H37" s="55"/>
      <c r="I37" s="47"/>
      <c r="J37" s="47"/>
      <c r="K37" s="53"/>
    </row>
    <row r="38" spans="1:11" ht="12.75">
      <c r="A38" s="53"/>
      <c r="B38" s="47"/>
      <c r="C38" s="47"/>
      <c r="D38" s="47"/>
      <c r="E38" s="47"/>
      <c r="F38" s="47"/>
      <c r="G38" s="55"/>
      <c r="H38" s="55"/>
      <c r="I38" s="47"/>
      <c r="J38" s="47"/>
      <c r="K38" s="53"/>
    </row>
    <row r="39" spans="1:11" ht="12.75">
      <c r="A39" s="53"/>
      <c r="B39" s="47"/>
      <c r="C39" s="47"/>
      <c r="D39" s="47"/>
      <c r="E39" s="47"/>
      <c r="F39" s="47"/>
      <c r="G39" s="55"/>
      <c r="H39" s="55"/>
      <c r="I39" s="47"/>
      <c r="J39" s="47"/>
      <c r="K39" s="53"/>
    </row>
    <row r="40" spans="1:11" ht="12.75">
      <c r="A40" s="53"/>
      <c r="B40" s="47"/>
      <c r="C40" s="47"/>
      <c r="D40" s="47"/>
      <c r="E40" s="47"/>
      <c r="F40" s="47"/>
      <c r="G40" s="55"/>
      <c r="H40" s="55"/>
      <c r="I40" s="47"/>
      <c r="J40" s="47"/>
      <c r="K40" s="53"/>
    </row>
    <row r="41" spans="1:11" ht="12.75">
      <c r="A41" s="53"/>
      <c r="B41" s="47"/>
      <c r="C41" s="47"/>
      <c r="D41" s="47"/>
      <c r="E41" s="47"/>
      <c r="F41" s="47"/>
      <c r="G41" s="55"/>
      <c r="H41" s="55"/>
      <c r="I41" s="47"/>
      <c r="J41" s="47"/>
      <c r="K41" s="53"/>
    </row>
    <row r="42" spans="1:11" ht="12.75">
      <c r="A42" s="53"/>
      <c r="B42" s="47"/>
      <c r="C42" s="47"/>
      <c r="D42" s="47"/>
      <c r="E42" s="47"/>
      <c r="F42" s="47"/>
      <c r="G42" s="55"/>
      <c r="H42" s="55"/>
      <c r="I42" s="47"/>
      <c r="J42" s="47"/>
      <c r="K42" s="53"/>
    </row>
    <row r="43" spans="1:11" ht="12.75">
      <c r="A43" s="53"/>
      <c r="B43" s="47"/>
      <c r="C43" s="47"/>
      <c r="D43" s="47"/>
      <c r="E43" s="47"/>
      <c r="F43" s="47"/>
      <c r="G43" s="55"/>
      <c r="H43" s="55"/>
      <c r="I43" s="47"/>
      <c r="J43" s="47"/>
      <c r="K43" s="53"/>
    </row>
    <row r="44" spans="1:11" ht="12.75">
      <c r="A44" s="53"/>
      <c r="B44" s="47"/>
      <c r="C44" s="47"/>
      <c r="D44" s="47"/>
      <c r="E44" s="47"/>
      <c r="F44" s="47"/>
      <c r="G44" s="55"/>
      <c r="H44" s="55"/>
      <c r="I44" s="47"/>
      <c r="J44" s="47"/>
      <c r="K44" s="53"/>
    </row>
    <row r="45" spans="1:11" ht="12.75">
      <c r="A45" s="53"/>
      <c r="B45" s="47"/>
      <c r="C45" s="47"/>
      <c r="D45" s="47"/>
      <c r="E45" s="47"/>
      <c r="F45" s="47"/>
      <c r="G45" s="55"/>
      <c r="H45" s="55"/>
      <c r="I45" s="47"/>
      <c r="J45" s="47"/>
      <c r="K45" s="53"/>
    </row>
    <row r="46" spans="1:11" ht="12.75">
      <c r="A46" s="53"/>
      <c r="B46" s="47"/>
      <c r="C46" s="47"/>
      <c r="D46" s="47"/>
      <c r="E46" s="47"/>
      <c r="F46" s="47"/>
      <c r="G46" s="55"/>
      <c r="H46" s="55"/>
      <c r="I46" s="47"/>
      <c r="J46" s="47"/>
      <c r="K46" s="53"/>
    </row>
    <row r="47" spans="1:11" ht="12.75">
      <c r="A47" s="53"/>
      <c r="B47" s="47"/>
      <c r="C47" s="47"/>
      <c r="D47" s="47"/>
      <c r="E47" s="47"/>
      <c r="F47" s="47"/>
      <c r="G47" s="55"/>
      <c r="H47" s="55"/>
      <c r="I47" s="47"/>
      <c r="J47" s="47"/>
      <c r="K47" s="53"/>
    </row>
    <row r="48" spans="1:11" ht="12.75">
      <c r="A48" s="53"/>
      <c r="B48" s="47"/>
      <c r="C48" s="47"/>
      <c r="D48" s="47"/>
      <c r="E48" s="47"/>
      <c r="F48" s="47"/>
      <c r="G48" s="55"/>
      <c r="H48" s="55"/>
      <c r="I48" s="47"/>
      <c r="J48" s="47"/>
      <c r="K48" s="53"/>
    </row>
    <row r="49" spans="1:11" ht="12.75">
      <c r="A49" s="53"/>
      <c r="B49" s="47"/>
      <c r="C49" s="47"/>
      <c r="D49" s="47"/>
      <c r="E49" s="47"/>
      <c r="F49" s="47"/>
      <c r="G49" s="55"/>
      <c r="H49" s="55"/>
      <c r="I49" s="48"/>
      <c r="J49" s="48"/>
      <c r="K49" s="48"/>
    </row>
    <row r="50" spans="1:11" ht="12.75">
      <c r="A50" s="53"/>
      <c r="B50" s="47"/>
      <c r="C50" s="47"/>
      <c r="D50" s="47"/>
      <c r="E50" s="47"/>
      <c r="F50" s="47"/>
      <c r="G50" s="55"/>
      <c r="H50" s="55"/>
      <c r="I50" s="48"/>
      <c r="J50" s="48"/>
      <c r="K50" s="48"/>
    </row>
    <row r="51" spans="1:11" ht="12.75">
      <c r="A51" s="53"/>
      <c r="B51" s="47"/>
      <c r="C51" s="47"/>
      <c r="D51" s="47"/>
      <c r="E51" s="47"/>
      <c r="F51" s="47"/>
      <c r="G51" s="55"/>
      <c r="H51" s="55"/>
      <c r="I51" s="48"/>
      <c r="J51" s="48"/>
      <c r="K51" s="48"/>
    </row>
    <row r="52" spans="1:11" ht="12.75">
      <c r="A52" s="53"/>
      <c r="B52" s="47"/>
      <c r="C52" s="47"/>
      <c r="D52" s="47"/>
      <c r="E52" s="47"/>
      <c r="F52" s="47"/>
      <c r="G52" s="55"/>
      <c r="H52" s="55"/>
      <c r="I52" s="48"/>
      <c r="J52" s="48"/>
      <c r="K52" s="48"/>
    </row>
    <row r="53" spans="1:11" ht="12.75">
      <c r="A53" s="53"/>
      <c r="B53" s="47"/>
      <c r="C53" s="47"/>
      <c r="D53" s="47"/>
      <c r="E53" s="47"/>
      <c r="F53" s="47"/>
      <c r="G53" s="55"/>
      <c r="H53" s="55"/>
      <c r="I53" s="48"/>
      <c r="J53" s="48"/>
      <c r="K53" s="48"/>
    </row>
    <row r="54" spans="1:11" ht="12.75">
      <c r="A54" s="53"/>
      <c r="B54" s="47"/>
      <c r="C54" s="47"/>
      <c r="D54" s="47"/>
      <c r="E54" s="47"/>
      <c r="F54" s="47"/>
      <c r="G54" s="55"/>
      <c r="H54" s="55"/>
      <c r="I54" s="48"/>
      <c r="J54" s="48"/>
      <c r="K54" s="48"/>
    </row>
    <row r="55" spans="1:11" ht="12.75">
      <c r="A55" s="53"/>
      <c r="B55" s="47"/>
      <c r="C55" s="47"/>
      <c r="D55" s="47"/>
      <c r="E55" s="47"/>
      <c r="F55" s="47"/>
      <c r="G55" s="55"/>
      <c r="H55" s="55"/>
      <c r="I55" s="48"/>
      <c r="J55" s="48"/>
      <c r="K55" s="48"/>
    </row>
    <row r="56" spans="1:11" ht="12.75">
      <c r="A56" s="53"/>
      <c r="B56" s="47"/>
      <c r="C56" s="47"/>
      <c r="D56" s="47"/>
      <c r="E56" s="47"/>
      <c r="F56" s="47"/>
      <c r="G56" s="55"/>
      <c r="H56" s="55"/>
      <c r="I56" s="48"/>
      <c r="J56" s="48"/>
      <c r="K56" s="48"/>
    </row>
    <row r="57" spans="1:11" ht="12.75">
      <c r="A57" s="53"/>
      <c r="B57" s="47"/>
      <c r="C57" s="47"/>
      <c r="D57" s="47"/>
      <c r="E57" s="47"/>
      <c r="F57" s="47"/>
      <c r="G57" s="55"/>
      <c r="H57" s="55"/>
      <c r="I57" s="48"/>
      <c r="J57" s="48"/>
      <c r="K57" s="48"/>
    </row>
    <row r="58" spans="1:11" ht="12.75">
      <c r="A58" s="53"/>
      <c r="B58" s="47"/>
      <c r="C58" s="47"/>
      <c r="D58" s="47"/>
      <c r="E58" s="47"/>
      <c r="F58" s="47"/>
      <c r="G58" s="55"/>
      <c r="H58" s="55"/>
      <c r="I58" s="48"/>
      <c r="J58" s="48"/>
      <c r="K58" s="48"/>
    </row>
    <row r="59" spans="1:11" ht="12.75">
      <c r="A59" s="53"/>
      <c r="B59" s="47"/>
      <c r="C59" s="47"/>
      <c r="D59" s="47"/>
      <c r="E59" s="47"/>
      <c r="F59" s="47"/>
      <c r="G59" s="55"/>
      <c r="H59" s="55"/>
      <c r="I59" s="48"/>
      <c r="J59" s="48"/>
      <c r="K59" s="48"/>
    </row>
    <row r="60" spans="1:11" ht="12.75">
      <c r="A60" s="53"/>
      <c r="B60" s="47"/>
      <c r="C60" s="47"/>
      <c r="D60" s="47"/>
      <c r="E60" s="47"/>
      <c r="F60" s="47"/>
      <c r="G60" s="55"/>
      <c r="H60" s="55"/>
      <c r="I60" s="48"/>
      <c r="J60" s="48"/>
      <c r="K60" s="48"/>
    </row>
    <row r="61" spans="1:11" ht="12.75">
      <c r="A61" s="53"/>
      <c r="B61" s="47"/>
      <c r="C61" s="47"/>
      <c r="D61" s="47"/>
      <c r="E61" s="47"/>
      <c r="F61" s="47"/>
      <c r="G61" s="55"/>
      <c r="H61" s="55"/>
      <c r="I61" s="48"/>
      <c r="J61" s="48"/>
      <c r="K61" s="48"/>
    </row>
    <row r="62" spans="1:11" ht="12.75">
      <c r="A62" s="53"/>
      <c r="B62" s="47"/>
      <c r="C62" s="47"/>
      <c r="D62" s="47"/>
      <c r="E62" s="47"/>
      <c r="F62" s="47"/>
      <c r="G62" s="55"/>
      <c r="H62" s="55"/>
      <c r="I62" s="48"/>
      <c r="J62" s="48"/>
      <c r="K62" s="48"/>
    </row>
    <row r="63" spans="1:11" ht="12.75">
      <c r="A63" s="53"/>
      <c r="B63" s="47"/>
      <c r="C63" s="47"/>
      <c r="D63" s="47"/>
      <c r="E63" s="47"/>
      <c r="F63" s="47"/>
      <c r="G63" s="55"/>
      <c r="H63" s="55"/>
      <c r="I63" s="48"/>
      <c r="J63" s="48"/>
      <c r="K63" s="48"/>
    </row>
    <row r="64" spans="1:11" ht="12.75">
      <c r="A64" s="53"/>
      <c r="B64" s="47"/>
      <c r="C64" s="47"/>
      <c r="D64" s="47"/>
      <c r="E64" s="47"/>
      <c r="F64" s="47"/>
      <c r="G64" s="55"/>
      <c r="H64" s="55"/>
      <c r="I64" s="48"/>
      <c r="J64" s="48"/>
      <c r="K64" s="48"/>
    </row>
    <row r="65" spans="1:11" ht="12.75">
      <c r="A65" s="53"/>
      <c r="B65" s="47"/>
      <c r="C65" s="47"/>
      <c r="D65" s="47"/>
      <c r="E65" s="47"/>
      <c r="F65" s="47"/>
      <c r="G65" s="55"/>
      <c r="H65" s="55"/>
      <c r="I65" s="48"/>
      <c r="J65" s="48"/>
      <c r="K65" s="48"/>
    </row>
    <row r="66" spans="1:11" ht="12.75">
      <c r="A66" s="53"/>
      <c r="B66" s="47"/>
      <c r="C66" s="47"/>
      <c r="D66" s="47"/>
      <c r="E66" s="47"/>
      <c r="F66" s="47"/>
      <c r="G66" s="55"/>
      <c r="H66" s="55"/>
      <c r="I66" s="48"/>
      <c r="J66" s="48"/>
      <c r="K66" s="48"/>
    </row>
    <row r="67" spans="1:11" ht="12.75">
      <c r="A67" s="53"/>
      <c r="B67" s="47"/>
      <c r="C67" s="47"/>
      <c r="D67" s="47"/>
      <c r="E67" s="47"/>
      <c r="F67" s="47"/>
      <c r="G67" s="55"/>
      <c r="H67" s="55"/>
      <c r="I67" s="48"/>
      <c r="J67" s="48"/>
      <c r="K67" s="48"/>
    </row>
    <row r="68" spans="1:11" ht="12.75">
      <c r="A68" s="53"/>
      <c r="B68" s="47"/>
      <c r="C68" s="47"/>
      <c r="D68" s="47"/>
      <c r="E68" s="47"/>
      <c r="F68" s="47"/>
      <c r="G68" s="55"/>
      <c r="H68" s="55"/>
      <c r="I68" s="48"/>
      <c r="J68" s="48"/>
      <c r="K68" s="48"/>
    </row>
    <row r="69" spans="1:11" ht="12.75">
      <c r="A69" s="53"/>
      <c r="B69" s="47"/>
      <c r="C69" s="47"/>
      <c r="D69" s="47"/>
      <c r="E69" s="47"/>
      <c r="F69" s="47"/>
      <c r="G69" s="55"/>
      <c r="H69" s="55"/>
      <c r="I69" s="48"/>
      <c r="J69" s="48"/>
      <c r="K69" s="48"/>
    </row>
    <row r="70" spans="1:11" ht="12.75">
      <c r="A70" s="53"/>
      <c r="B70" s="47"/>
      <c r="C70" s="47"/>
      <c r="D70" s="47"/>
      <c r="E70" s="47"/>
      <c r="F70" s="47"/>
      <c r="G70" s="55"/>
      <c r="H70" s="55"/>
      <c r="I70" s="48"/>
      <c r="J70" s="48"/>
      <c r="K70" s="48"/>
    </row>
    <row r="71" spans="1:11" ht="12.75">
      <c r="A71" s="53"/>
      <c r="B71" s="47"/>
      <c r="C71" s="47"/>
      <c r="D71" s="47"/>
      <c r="E71" s="47"/>
      <c r="F71" s="47"/>
      <c r="G71" s="55"/>
      <c r="H71" s="55"/>
      <c r="I71" s="48"/>
      <c r="J71" s="48"/>
      <c r="K71" s="48"/>
    </row>
    <row r="72" spans="1:11" ht="12.75">
      <c r="A72" s="53"/>
      <c r="B72" s="47"/>
      <c r="C72" s="47"/>
      <c r="D72" s="47"/>
      <c r="E72" s="47"/>
      <c r="F72" s="47"/>
      <c r="G72" s="55"/>
      <c r="H72" s="55"/>
      <c r="I72" s="48"/>
      <c r="J72" s="48"/>
      <c r="K72" s="48"/>
    </row>
    <row r="73" spans="1:11" ht="12.75">
      <c r="A73" s="53"/>
      <c r="B73" s="47"/>
      <c r="C73" s="47"/>
      <c r="D73" s="47"/>
      <c r="E73" s="47"/>
      <c r="F73" s="47"/>
      <c r="G73" s="55"/>
      <c r="H73" s="55"/>
      <c r="I73" s="48"/>
      <c r="J73" s="48"/>
      <c r="K73" s="48"/>
    </row>
    <row r="74" spans="1:11" ht="12.75">
      <c r="A74" s="53"/>
      <c r="B74" s="47"/>
      <c r="C74" s="47"/>
      <c r="D74" s="47"/>
      <c r="E74" s="47"/>
      <c r="F74" s="47"/>
      <c r="G74" s="55"/>
      <c r="H74" s="55"/>
      <c r="I74" s="48"/>
      <c r="J74" s="48"/>
      <c r="K74" s="48"/>
    </row>
    <row r="75" spans="1:11" ht="12.75">
      <c r="A75" s="53"/>
      <c r="B75" s="47"/>
      <c r="C75" s="47"/>
      <c r="D75" s="47"/>
      <c r="E75" s="47"/>
      <c r="F75" s="47"/>
      <c r="G75" s="55"/>
      <c r="H75" s="55"/>
      <c r="I75" s="48"/>
      <c r="J75" s="48"/>
      <c r="K75" s="48"/>
    </row>
    <row r="76" spans="1:11" ht="12.75">
      <c r="A76" s="53"/>
      <c r="B76" s="47"/>
      <c r="C76" s="47"/>
      <c r="D76" s="47"/>
      <c r="E76" s="47"/>
      <c r="F76" s="47"/>
      <c r="G76" s="55"/>
      <c r="H76" s="55"/>
      <c r="I76" s="48"/>
      <c r="J76" s="48"/>
      <c r="K76" s="48"/>
    </row>
    <row r="77" spans="1:11" ht="12.75">
      <c r="A77" s="53"/>
      <c r="B77" s="47"/>
      <c r="C77" s="47"/>
      <c r="D77" s="47"/>
      <c r="E77" s="47"/>
      <c r="F77" s="47"/>
      <c r="G77" s="55"/>
      <c r="H77" s="55"/>
      <c r="I77" s="48"/>
      <c r="J77" s="48"/>
      <c r="K77" s="48"/>
    </row>
    <row r="78" spans="1:11" ht="12.75">
      <c r="A78" s="53"/>
      <c r="B78" s="47"/>
      <c r="C78" s="47"/>
      <c r="D78" s="47"/>
      <c r="E78" s="47"/>
      <c r="F78" s="47"/>
      <c r="G78" s="55"/>
      <c r="H78" s="55"/>
      <c r="I78" s="48"/>
      <c r="J78" s="48"/>
      <c r="K78" s="48"/>
    </row>
    <row r="79" spans="1:11" ht="12.75">
      <c r="A79" s="53"/>
      <c r="B79" s="47"/>
      <c r="C79" s="47"/>
      <c r="D79" s="47"/>
      <c r="E79" s="47"/>
      <c r="F79" s="47"/>
      <c r="G79" s="55"/>
      <c r="H79" s="55"/>
      <c r="I79" s="48"/>
      <c r="J79" s="48"/>
      <c r="K79" s="48"/>
    </row>
    <row r="80" spans="1:11" ht="12.75">
      <c r="A80" s="53"/>
      <c r="B80" s="47"/>
      <c r="C80" s="47"/>
      <c r="D80" s="47"/>
      <c r="E80" s="47"/>
      <c r="F80" s="47"/>
      <c r="G80" s="55"/>
      <c r="H80" s="55"/>
      <c r="I80" s="48"/>
      <c r="J80" s="48"/>
      <c r="K80" s="48"/>
    </row>
    <row r="81" spans="1:11" ht="12.75">
      <c r="A81" s="53"/>
      <c r="B81" s="47"/>
      <c r="C81" s="47"/>
      <c r="D81" s="47"/>
      <c r="E81" s="47"/>
      <c r="F81" s="47"/>
      <c r="G81" s="55"/>
      <c r="H81" s="55"/>
      <c r="I81" s="48"/>
      <c r="J81" s="48"/>
      <c r="K81" s="48"/>
    </row>
    <row r="82" spans="1:11" ht="12.75">
      <c r="A82" s="53"/>
      <c r="B82" s="47"/>
      <c r="C82" s="47"/>
      <c r="D82" s="47"/>
      <c r="E82" s="47"/>
      <c r="F82" s="47"/>
      <c r="G82" s="55"/>
      <c r="H82" s="55"/>
      <c r="I82" s="48"/>
      <c r="J82" s="48"/>
      <c r="K82" s="48"/>
    </row>
    <row r="83" spans="1:11" ht="12.75">
      <c r="A83" s="53"/>
      <c r="B83" s="47"/>
      <c r="C83" s="47"/>
      <c r="D83" s="47"/>
      <c r="E83" s="47"/>
      <c r="F83" s="47"/>
      <c r="G83" s="55"/>
      <c r="H83" s="55"/>
      <c r="I83" s="48"/>
      <c r="J83" s="48"/>
      <c r="K83" s="48"/>
    </row>
    <row r="84" spans="1:11" ht="12.75">
      <c r="A84" s="53"/>
      <c r="B84" s="47"/>
      <c r="C84" s="47"/>
      <c r="D84" s="47"/>
      <c r="E84" s="47"/>
      <c r="F84" s="47"/>
      <c r="G84" s="55"/>
      <c r="H84" s="55"/>
      <c r="I84" s="48"/>
      <c r="J84" s="48"/>
      <c r="K84" s="48"/>
    </row>
    <row r="85" spans="1:11" ht="12.75">
      <c r="A85" s="53"/>
      <c r="B85" s="47"/>
      <c r="C85" s="47"/>
      <c r="D85" s="47"/>
      <c r="E85" s="47"/>
      <c r="F85" s="47"/>
      <c r="G85" s="55"/>
      <c r="H85" s="55"/>
      <c r="I85" s="48"/>
      <c r="J85" s="48"/>
      <c r="K85" s="48"/>
    </row>
    <row r="86" spans="1:11" ht="12.75">
      <c r="A86" s="53"/>
      <c r="B86" s="47"/>
      <c r="C86" s="47"/>
      <c r="D86" s="47"/>
      <c r="E86" s="47"/>
      <c r="F86" s="47"/>
      <c r="G86" s="55"/>
      <c r="H86" s="55"/>
      <c r="I86" s="48"/>
      <c r="J86" s="48"/>
      <c r="K86" s="48"/>
    </row>
    <row r="87" spans="1:11" ht="12.75">
      <c r="A87" s="53"/>
      <c r="B87" s="47"/>
      <c r="C87" s="47"/>
      <c r="D87" s="47"/>
      <c r="E87" s="47"/>
      <c r="F87" s="47"/>
      <c r="G87" s="55"/>
      <c r="H87" s="55"/>
      <c r="I87" s="48"/>
      <c r="J87" s="48"/>
      <c r="K87" s="48"/>
    </row>
    <row r="88" spans="1:11" ht="12.75">
      <c r="A88" s="53"/>
      <c r="B88" s="47"/>
      <c r="C88" s="47"/>
      <c r="D88" s="47"/>
      <c r="E88" s="47"/>
      <c r="F88" s="47"/>
      <c r="G88" s="55"/>
      <c r="H88" s="55"/>
      <c r="I88" s="48"/>
      <c r="J88" s="48"/>
      <c r="K88" s="48"/>
    </row>
    <row r="89" spans="1:11" ht="12.75">
      <c r="A89" s="53"/>
      <c r="B89" s="47"/>
      <c r="C89" s="47"/>
      <c r="D89" s="47"/>
      <c r="E89" s="47"/>
      <c r="F89" s="47"/>
      <c r="G89" s="55"/>
      <c r="H89" s="55"/>
      <c r="I89" s="48"/>
      <c r="J89" s="48"/>
      <c r="K89" s="48"/>
    </row>
    <row r="90" spans="1:11" ht="12.75">
      <c r="A90" s="53"/>
      <c r="B90" s="47"/>
      <c r="C90" s="47"/>
      <c r="D90" s="47"/>
      <c r="E90" s="47"/>
      <c r="F90" s="47"/>
      <c r="G90" s="55"/>
      <c r="H90" s="55"/>
      <c r="I90" s="48"/>
      <c r="J90" s="48"/>
      <c r="K90" s="48"/>
    </row>
    <row r="91" spans="1:11" ht="12.75">
      <c r="A91" s="53"/>
      <c r="B91" s="47"/>
      <c r="C91" s="47"/>
      <c r="D91" s="47"/>
      <c r="E91" s="47"/>
      <c r="F91" s="47"/>
      <c r="G91" s="55"/>
      <c r="H91" s="55"/>
      <c r="I91" s="48"/>
      <c r="J91" s="48"/>
      <c r="K91" s="48"/>
    </row>
    <row r="92" spans="1:11" ht="12.75">
      <c r="A92" s="53"/>
      <c r="B92" s="47"/>
      <c r="C92" s="47"/>
      <c r="D92" s="47"/>
      <c r="E92" s="47"/>
      <c r="F92" s="47"/>
      <c r="G92" s="55"/>
      <c r="H92" s="55"/>
      <c r="I92" s="48"/>
      <c r="J92" s="48"/>
      <c r="K92" s="48"/>
    </row>
    <row r="93" spans="1:11" ht="12.75">
      <c r="A93" s="53"/>
      <c r="B93" s="47"/>
      <c r="C93" s="47"/>
      <c r="D93" s="47"/>
      <c r="E93" s="47"/>
      <c r="F93" s="47"/>
      <c r="G93" s="55"/>
      <c r="H93" s="55"/>
      <c r="I93" s="48"/>
      <c r="J93" s="48"/>
      <c r="K93" s="48"/>
    </row>
    <row r="94" spans="1:11" ht="12.75">
      <c r="A94" s="53"/>
      <c r="B94" s="47"/>
      <c r="C94" s="47"/>
      <c r="D94" s="47"/>
      <c r="E94" s="47"/>
      <c r="F94" s="47"/>
      <c r="G94" s="55"/>
      <c r="H94" s="55"/>
      <c r="I94" s="48"/>
      <c r="J94" s="48"/>
      <c r="K94" s="48"/>
    </row>
    <row r="95" spans="1:11" ht="12.75">
      <c r="A95" s="53"/>
      <c r="B95" s="47"/>
      <c r="C95" s="47"/>
      <c r="D95" s="47"/>
      <c r="E95" s="47"/>
      <c r="F95" s="47"/>
      <c r="G95" s="55"/>
      <c r="H95" s="55"/>
      <c r="I95" s="48"/>
      <c r="J95" s="48"/>
      <c r="K95" s="48"/>
    </row>
    <row r="96" spans="1:11" ht="12.75">
      <c r="A96" s="53"/>
      <c r="B96" s="47"/>
      <c r="C96" s="47"/>
      <c r="D96" s="47"/>
      <c r="E96" s="47"/>
      <c r="F96" s="47"/>
      <c r="G96" s="55"/>
      <c r="H96" s="55"/>
      <c r="I96" s="48"/>
      <c r="J96" s="48"/>
      <c r="K96" s="48"/>
    </row>
    <row r="97" spans="1:11" ht="12.75">
      <c r="A97" s="53"/>
      <c r="B97" s="47"/>
      <c r="C97" s="47"/>
      <c r="D97" s="47"/>
      <c r="E97" s="47"/>
      <c r="F97" s="47"/>
      <c r="G97" s="55"/>
      <c r="H97" s="55"/>
      <c r="I97" s="48"/>
      <c r="J97" s="48"/>
      <c r="K97" s="48"/>
    </row>
    <row r="98" spans="1:11" ht="12.75">
      <c r="A98" s="53"/>
      <c r="B98" s="47"/>
      <c r="C98" s="47"/>
      <c r="D98" s="47"/>
      <c r="E98" s="47"/>
      <c r="F98" s="47"/>
      <c r="G98" s="55"/>
      <c r="H98" s="55"/>
      <c r="I98" s="48"/>
      <c r="J98" s="48"/>
      <c r="K98" s="48"/>
    </row>
    <row r="99" spans="1:11" ht="12.75">
      <c r="A99" s="53"/>
      <c r="B99" s="47"/>
      <c r="C99" s="47"/>
      <c r="D99" s="47"/>
      <c r="E99" s="47"/>
      <c r="F99" s="47"/>
      <c r="G99" s="55"/>
      <c r="H99" s="55"/>
      <c r="I99" s="48"/>
      <c r="J99" s="48"/>
      <c r="K99" s="48"/>
    </row>
    <row r="100" spans="1:11" ht="12.75">
      <c r="A100" s="53"/>
      <c r="B100" s="47"/>
      <c r="C100" s="47"/>
      <c r="D100" s="47"/>
      <c r="E100" s="47"/>
      <c r="F100" s="47"/>
      <c r="G100" s="55"/>
      <c r="H100" s="55"/>
      <c r="I100" s="48"/>
      <c r="J100" s="48"/>
      <c r="K100" s="48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</dc:creator>
  <cp:keywords/>
  <dc:description/>
  <cp:lastModifiedBy>User</cp:lastModifiedBy>
  <cp:lastPrinted>2002-06-12T09:50:49Z</cp:lastPrinted>
  <dcterms:created xsi:type="dcterms:W3CDTF">2002-06-09T04:31:43Z</dcterms:created>
  <dcterms:modified xsi:type="dcterms:W3CDTF">2008-11-15T10:09:00Z</dcterms:modified>
  <cp:category/>
  <cp:version/>
  <cp:contentType/>
  <cp:contentStatus/>
</cp:coreProperties>
</file>